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1940" windowHeight="5835" tabRatio="677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ДОРОЖНЫЙ ФОНД" sheetId="7" r:id="rId7"/>
    <sheet name="Лист1" sheetId="8" r:id="rId8"/>
  </sheets>
  <definedNames>
    <definedName name="_xlnm.Print_Titles" localSheetId="0">'прил.1'!$8:$8</definedName>
    <definedName name="_xlnm.Print_Titles" localSheetId="1">'прил.2'!$8:$9</definedName>
  </definedNames>
  <calcPr fullCalcOnLoad="1"/>
</workbook>
</file>

<file path=xl/sharedStrings.xml><?xml version="1.0" encoding="utf-8"?>
<sst xmlns="http://schemas.openxmlformats.org/spreadsheetml/2006/main" count="1763" uniqueCount="620">
  <si>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</si>
  <si>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</si>
  <si>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</si>
  <si>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</si>
  <si>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</si>
  <si>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Образование</t>
  </si>
  <si>
    <t>Социальная политика</t>
  </si>
  <si>
    <t>ЦСР</t>
  </si>
  <si>
    <t>ВР</t>
  </si>
  <si>
    <t>2</t>
  </si>
  <si>
    <t>ОТЧЕТ</t>
  </si>
  <si>
    <t>Транспорт</t>
  </si>
  <si>
    <t>Дорожное хозяйство</t>
  </si>
  <si>
    <t>240</t>
  </si>
  <si>
    <t>100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</si>
  <si>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</si>
  <si>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</si>
  <si>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</si>
  <si>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</si>
  <si>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 xml:space="preserve">Наименование </t>
  </si>
  <si>
    <t>ГРБС</t>
  </si>
  <si>
    <t>РзПз</t>
  </si>
  <si>
    <t>ИТОГО:</t>
  </si>
  <si>
    <t>ОБЩЕГОСУДАРСТВЕННЫЕ ВОПРОСЫ</t>
  </si>
  <si>
    <t>951</t>
  </si>
  <si>
    <t>0100</t>
  </si>
  <si>
    <t>0102</t>
  </si>
  <si>
    <t>01000 00000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</si>
  <si>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</si>
  <si>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</si>
  <si>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</si>
  <si>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</si>
  <si>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</si>
  <si>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работ, услуг в сфере информационно-коммуникационных технологий</t>
  </si>
  <si>
    <t>Непрограммные расходы</t>
  </si>
  <si>
    <t>90000 00000</t>
  </si>
  <si>
    <t>Закупка товаров, работ и услуг для обеспечения государственных (муниципальных) нужд</t>
  </si>
  <si>
    <t>90101 20190</t>
  </si>
  <si>
    <t>242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</si>
  <si>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</si>
  <si>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</si>
  <si>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</si>
  <si>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Уплата налогов, сборов и иных платежей</t>
  </si>
  <si>
    <t>Обеспечение проведения выборов и референдумов</t>
  </si>
  <si>
    <t>0107</t>
  </si>
  <si>
    <t>0111</t>
  </si>
  <si>
    <t>Резервные средства</t>
  </si>
  <si>
    <t>129</t>
  </si>
  <si>
    <t>122</t>
  </si>
  <si>
    <t>Иные закупки товаров, работ и услуг для обеспечения государственных (муниципальных) нужд</t>
  </si>
  <si>
    <t>Резервные фонды</t>
  </si>
  <si>
    <t>Уплата иных платежей</t>
  </si>
  <si>
    <t>853</t>
  </si>
  <si>
    <t>0113</t>
  </si>
  <si>
    <t>870</t>
  </si>
  <si>
    <t>02001 00000</t>
  </si>
  <si>
    <t>02001 29999</t>
  </si>
  <si>
    <t>Пособия, компенсации, меры социальной поддержки по публичным нормативным обязательствам</t>
  </si>
  <si>
    <t>313</t>
  </si>
  <si>
    <t>850</t>
  </si>
  <si>
    <t>Уплата прочих налогов, сборов</t>
  </si>
  <si>
    <t>852</t>
  </si>
  <si>
    <t>НАЦИОНАЛЬНАЯ ОБОРОНА</t>
  </si>
  <si>
    <t>0200</t>
  </si>
  <si>
    <t>Мобилизационная и вневойсковая подготовка</t>
  </si>
  <si>
    <t>0203</t>
  </si>
  <si>
    <t>120</t>
  </si>
  <si>
    <t>121</t>
  </si>
  <si>
    <t>НАЦИОНАЛЬНАЯ БЕЗОПАСНОСТЬ И ПРАВООХРАНИТЕЛЬНАЯ ДЕЯТЕЛЬНОСТЬ</t>
  </si>
  <si>
    <t>0300</t>
  </si>
  <si>
    <t>03001 29999</t>
  </si>
  <si>
    <t>НАЦИОНАЛЬНАЯ ЭКОНОМИКА</t>
  </si>
  <si>
    <t>0400</t>
  </si>
  <si>
    <t>Общеэкономические вопросы</t>
  </si>
  <si>
    <t>0401</t>
  </si>
  <si>
    <t>0406</t>
  </si>
  <si>
    <t>Водное хозяйство</t>
  </si>
  <si>
    <t>0408</t>
  </si>
  <si>
    <t>0409</t>
  </si>
  <si>
    <t>0412</t>
  </si>
  <si>
    <t xml:space="preserve">ЖИЛИЩНО-КОММУНАЛЬНОЕ ХОЗЯЙСТВО </t>
  </si>
  <si>
    <t>0500</t>
  </si>
  <si>
    <t>0501</t>
  </si>
  <si>
    <t>10001 29999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</si>
  <si>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</si>
  <si>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</si>
  <si>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06000 00000</t>
  </si>
  <si>
    <t>0502</t>
  </si>
  <si>
    <t>0503</t>
  </si>
  <si>
    <t>Предоставление субсидий на компенсацию расходов по захоронению тел безродных</t>
  </si>
  <si>
    <t>0700</t>
  </si>
  <si>
    <t>0707</t>
  </si>
  <si>
    <t>07001 00000</t>
  </si>
  <si>
    <t>07001 29999</t>
  </si>
  <si>
    <t>КУЛЬТУРА, КИНЕМАТОГРАФИЯ</t>
  </si>
  <si>
    <t>0800</t>
  </si>
  <si>
    <t>0801</t>
  </si>
  <si>
    <t>110</t>
  </si>
  <si>
    <t>111</t>
  </si>
  <si>
    <t>119</t>
  </si>
  <si>
    <t>112</t>
  </si>
  <si>
    <t>1000</t>
  </si>
  <si>
    <t>1001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</si>
  <si>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</si>
  <si>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</si>
  <si>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</si>
  <si>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</si>
  <si>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1101</t>
  </si>
  <si>
    <t>1300</t>
  </si>
  <si>
    <t>1301</t>
  </si>
  <si>
    <t>09000 00000</t>
  </si>
  <si>
    <t>09001 29999</t>
  </si>
  <si>
    <t>1403</t>
  </si>
  <si>
    <t>90301 00000</t>
  </si>
  <si>
    <t>1400</t>
  </si>
  <si>
    <t>03002 29999</t>
  </si>
  <si>
    <t>90603 20190</t>
  </si>
  <si>
    <t>к Решению Думы Киренского МО</t>
  </si>
  <si>
    <t>Исполнение судебных актов Российской Федерации и мировых соглашений по возмещению причиненного вреда</t>
  </si>
  <si>
    <t>831</t>
  </si>
  <si>
    <t>Приложение №3</t>
  </si>
  <si>
    <t>Наименование 
показателя</t>
  </si>
  <si>
    <t>Код источника по бюджетной классификации</t>
  </si>
  <si>
    <t>1</t>
  </si>
  <si>
    <t>Источники финансирования дефицита бюджетов - всего</t>
  </si>
  <si>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</si>
  <si>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</si>
  <si>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</si>
  <si>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</si>
  <si>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000 0103000000 0000 000</t>
  </si>
  <si>
    <t xml:space="preserve"> 000 0103010000 0000 000</t>
  </si>
  <si>
    <t xml:space="preserve"> 000 0103010000 0000 800</t>
  </si>
  <si>
    <t xml:space="preserve"> 000 0103010013 0000 810</t>
  </si>
  <si>
    <t xml:space="preserve">источники внешнего финансирования </t>
  </si>
  <si>
    <t>-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</si>
  <si>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</si>
  <si>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</si>
  <si>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</si>
  <si>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</si>
  <si>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</si>
  <si>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</si>
  <si>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</si>
  <si>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</si>
  <si>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</si>
  <si>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</si>
  <si>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</si>
  <si>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</si>
  <si>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</si>
  <si>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</si>
  <si>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</si>
  <si>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</si>
  <si>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</si>
  <si>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Приложение №5</t>
  </si>
  <si>
    <t>Приложение №4</t>
  </si>
  <si>
    <t>№      п/п</t>
  </si>
  <si>
    <t>Наименование муниципальной программы</t>
  </si>
  <si>
    <t>Объем финансирования, предусмотренный уточненной бюджетной росписью на отчетную дату</t>
  </si>
  <si>
    <t xml:space="preserve">Примечание </t>
  </si>
  <si>
    <t>местный бюджет</t>
  </si>
  <si>
    <t>Всего:</t>
  </si>
  <si>
    <t>321</t>
  </si>
  <si>
    <t>1003</t>
  </si>
  <si>
    <t>Исполнено в отчетном периоде</t>
  </si>
  <si>
    <t>Отклонение</t>
  </si>
  <si>
    <t>Приложение №2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</si>
  <si>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</si>
  <si>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</si>
  <si>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</si>
  <si>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оборона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</si>
  <si>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</si>
  <si>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</si>
  <si>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</si>
  <si>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</si>
  <si>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Молодежная политика и оздоровление детей</t>
  </si>
  <si>
    <t>Культура, кинематография и средства массовой информации</t>
  </si>
  <si>
    <t xml:space="preserve">Культура   </t>
  </si>
  <si>
    <t>Пенсионное обеспечение</t>
  </si>
  <si>
    <t>Социальное обеспечение населения</t>
  </si>
  <si>
    <t>Физическая культура и спорт</t>
  </si>
  <si>
    <t>1100</t>
  </si>
  <si>
    <t xml:space="preserve">Физическая культура  </t>
  </si>
  <si>
    <t>Обслуживание государственного и муниципального долга</t>
  </si>
  <si>
    <t>Обслуживание 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</si>
  <si>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</si>
  <si>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Иные межбюджетные трансферты</t>
  </si>
  <si>
    <t>ВСЕГО РАСХОДОВ</t>
  </si>
  <si>
    <t>Приложение №1</t>
  </si>
  <si>
    <t xml:space="preserve">  Налог на доходы физических лиц</t>
  </si>
  <si>
    <t xml:space="preserve"> 000 1010200001 0000 110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</si>
  <si>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</si>
  <si>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</si>
  <si>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Единый сельскохозяйственный налог</t>
  </si>
  <si>
    <t xml:space="preserve"> 000 1050301001 0000 110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</si>
  <si>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</si>
  <si>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</si>
  <si>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</si>
  <si>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</si>
  <si>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</si>
  <si>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</si>
  <si>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</si>
  <si>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</si>
  <si>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000 1130206513 0000 130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</si>
  <si>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</si>
  <si>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</si>
  <si>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субсидии бюджетам городских поселений</t>
  </si>
  <si>
    <t xml:space="preserve"> 000 1110502513 0000 120</t>
  </si>
  <si>
    <t xml:space="preserve"> 000 1130199513 0000 130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</si>
  <si>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</si>
  <si>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</si>
  <si>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</si>
  <si>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</si>
  <si>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</si>
  <si>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90101 00000</t>
  </si>
  <si>
    <t>90101 20110</t>
  </si>
  <si>
    <t>811</t>
  </si>
  <si>
    <t>04001 29999</t>
  </si>
  <si>
    <t>Дорожное хозяйство (дорожные фонды)</t>
  </si>
  <si>
    <t>Прочая закупка товаров, работ и услуг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</si>
  <si>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</si>
  <si>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</si>
  <si>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</si>
  <si>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</si>
  <si>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Закупка товаров, работ, услуг в целях капитального ремонта государственного (муниципального) имущества</t>
  </si>
  <si>
    <t>243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</si>
  <si>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</si>
  <si>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08000 00000</t>
  </si>
  <si>
    <t>Реализация направлений расходов основного мероприятия</t>
  </si>
  <si>
    <t>300</t>
  </si>
  <si>
    <t>ФИЗИЧЕСКАЯ КУЛЬТУРА И СПОРТ</t>
  </si>
  <si>
    <t>Обслуживание государственного (муниципального) долга</t>
  </si>
  <si>
    <t>730</t>
  </si>
  <si>
    <t>всего</t>
  </si>
  <si>
    <t>Сумма</t>
  </si>
  <si>
    <t>Рз,Пр</t>
  </si>
  <si>
    <t>Приложение №6</t>
  </si>
  <si>
    <t>(в тыс.рублей)</t>
  </si>
  <si>
    <t>3</t>
  </si>
  <si>
    <t>Код дохода по бюджетной классификации</t>
  </si>
  <si>
    <t>бюджеты городских поселений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</si>
  <si>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</si>
  <si>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</si>
  <si>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</si>
  <si>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</si>
  <si>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</si>
  <si>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</si>
  <si>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</si>
  <si>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</si>
  <si>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</si>
  <si>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</si>
  <si>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</si>
  <si>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</si>
  <si>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</si>
  <si>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</si>
  <si>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</si>
  <si>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</si>
  <si>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</si>
  <si>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</si>
  <si>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</si>
  <si>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</si>
  <si>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</si>
  <si>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</si>
  <si>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</si>
  <si>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</si>
  <si>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</si>
  <si>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</si>
  <si>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</si>
  <si>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</si>
  <si>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</si>
  <si>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</si>
  <si>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</si>
  <si>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</si>
  <si>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</si>
  <si>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000 1050300001 0000 110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</si>
  <si>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</si>
  <si>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</si>
  <si>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</si>
  <si>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</si>
  <si>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</si>
  <si>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</si>
  <si>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</si>
  <si>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</si>
  <si>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</si>
  <si>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</si>
  <si>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</si>
  <si>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</si>
  <si>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</si>
  <si>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</si>
  <si>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</si>
  <si>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</si>
  <si>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</si>
  <si>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</si>
  <si>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</si>
  <si>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</si>
  <si>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</si>
  <si>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</si>
  <si>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</si>
  <si>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</si>
  <si>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</si>
  <si>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</si>
  <si>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</si>
  <si>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</si>
  <si>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</si>
  <si>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</si>
  <si>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</si>
  <si>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</si>
  <si>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</si>
  <si>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 городских поселений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</si>
  <si>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</si>
  <si>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</si>
  <si>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</si>
  <si>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</si>
  <si>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</si>
  <si>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</si>
  <si>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</si>
  <si>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</si>
  <si>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</si>
  <si>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</si>
  <si>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</si>
  <si>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</si>
  <si>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поселений</t>
  </si>
  <si>
    <t xml:space="preserve"> 000 1170105013 0000 180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</si>
  <si>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</si>
  <si>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</si>
  <si>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</si>
  <si>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</si>
  <si>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</si>
  <si>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</si>
  <si>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000 2022000000 0000 150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</si>
  <si>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</si>
  <si>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</si>
  <si>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</si>
  <si>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</si>
  <si>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</si>
  <si>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</si>
  <si>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000 2022999913 0000 150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</si>
  <si>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</si>
  <si>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</si>
  <si>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</si>
  <si>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000 2023002413 0000 150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</si>
  <si>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</si>
  <si>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</si>
  <si>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000 2023511813 0000 150</t>
  </si>
  <si>
    <t>в рублях</t>
  </si>
  <si>
    <t xml:space="preserve"> Другие вопросы в области охраны окружающей среды</t>
  </si>
  <si>
    <t xml:space="preserve"> Охрана окружающей среды</t>
  </si>
  <si>
    <t>0600</t>
  </si>
  <si>
    <t>0605</t>
  </si>
  <si>
    <t>Код главного распорядителя бюджетных средств</t>
  </si>
  <si>
    <t>Код раздела, подраздела</t>
  </si>
  <si>
    <t>Код целевой статьи</t>
  </si>
  <si>
    <t>Код группы, подгруппы видов расходов</t>
  </si>
  <si>
    <t xml:space="preserve">Функционирование высшего должностного лица субъекта Российской Федерации и муниципального образования
</t>
  </si>
  <si>
    <t>Финансовое обеспечение выполнения функций муниципальных органов</t>
  </si>
  <si>
    <t>01001 20100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</si>
  <si>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</si>
  <si>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</si>
  <si>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</si>
  <si>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Содержание Думы Киренского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</si>
  <si>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</si>
  <si>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01002 20100</t>
  </si>
  <si>
    <t>Расходы на выплаты персоналу казенных учреждений</t>
  </si>
  <si>
    <t>90700 29120</t>
  </si>
  <si>
    <t xml:space="preserve">Другие общегосударственные вопросы
</t>
  </si>
  <si>
    <t>02000 00000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</si>
  <si>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</si>
  <si>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02002 00000</t>
  </si>
  <si>
    <t>02002 29999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</si>
  <si>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</si>
  <si>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</si>
  <si>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 xml:space="preserve">
Мобилизационная и вневойсковая подготовка
</t>
  </si>
  <si>
    <t>Субвенция на осуществление первичного воинского учета на территориях, где отсутствуют военные комиссариаты</t>
  </si>
  <si>
    <t>01003 51180</t>
  </si>
  <si>
    <t>Защита населения и территории от чрезвычайных ситуаций природного и техногенного характера, гражданская оборона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</si>
  <si>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</si>
  <si>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</si>
  <si>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</si>
  <si>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04000 00000</t>
  </si>
  <si>
    <t>Основное мероприятие «Повышение безопасности дорожного движения»</t>
  </si>
  <si>
    <t>04001 00000</t>
  </si>
  <si>
    <t>04001 S2370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</si>
  <si>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</si>
  <si>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04002 00000</t>
  </si>
  <si>
    <t>04002 29999</t>
  </si>
  <si>
    <t>04004 29999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</si>
  <si>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</si>
  <si>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</si>
  <si>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</si>
  <si>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</si>
  <si>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</si>
  <si>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 xml:space="preserve">Бюджетные инвестиции в объекты капитального строительства государственной (муниципальной) собственности
</t>
  </si>
  <si>
    <t>04003 S2370</t>
  </si>
  <si>
    <t xml:space="preserve">Капитальные вложения в объекты государственной (муниципальной) собственности
</t>
  </si>
  <si>
    <t>05000 00000</t>
  </si>
  <si>
    <t>Основное мероприятие «Содействие усилению рыночных позиций субъектов малого и среднего предпринимательства»</t>
  </si>
  <si>
    <t>05001 00000</t>
  </si>
  <si>
    <t>05001 29999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</si>
  <si>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</si>
  <si>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</si>
  <si>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</si>
  <si>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</si>
  <si>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060F367484</t>
  </si>
  <si>
    <t>060F36748S</t>
  </si>
  <si>
    <t>06002 00000</t>
  </si>
  <si>
    <t>06002 29999</t>
  </si>
  <si>
    <t>06003 00000</t>
  </si>
  <si>
    <t>06003 29999</t>
  </si>
  <si>
    <t>07000 00000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</si>
  <si>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</si>
  <si>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S2200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</si>
  <si>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</si>
  <si>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</si>
  <si>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07002 29999</t>
  </si>
  <si>
    <t>Основное мероприятие «Актуализация схем теплоснабжения, водоснабжения Киренского муниципального образования»</t>
  </si>
  <si>
    <t>08001 00000</t>
  </si>
  <si>
    <t>08001 29999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</si>
  <si>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</si>
  <si>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</si>
  <si>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</si>
  <si>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Основное мероприятие «Организация уличного освещения»</t>
  </si>
  <si>
    <t>09001 00000</t>
  </si>
  <si>
    <t>Основное мероприятие «Организация благоустроительных работ на территории Киренского муниципального образования»</t>
  </si>
  <si>
    <t>09002 00000</t>
  </si>
  <si>
    <t>09002 29999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</si>
  <si>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</si>
  <si>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</si>
  <si>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</si>
  <si>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«Доставка и погребение невостребованных тел (безродных)»</t>
  </si>
  <si>
    <t>09004 00000</t>
  </si>
  <si>
    <t>09004 29999</t>
  </si>
  <si>
    <t>Другие вопросы в области охраны окружающей среды</t>
  </si>
  <si>
    <t>Основное мероприятие «Создание мест (площадок) накопления ТКО»</t>
  </si>
  <si>
    <t>13001 S2971</t>
  </si>
  <si>
    <t>10000 00000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</si>
  <si>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</si>
  <si>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</si>
  <si>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11000 00000</t>
  </si>
  <si>
    <t>Основное мероприятие «Развитие учреждения МКУ «КДЦ «Современник»</t>
  </si>
  <si>
    <t>11001 00000</t>
  </si>
  <si>
    <t>11001 29999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</si>
  <si>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</si>
  <si>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</si>
  <si>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</si>
  <si>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</si>
  <si>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</si>
  <si>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11002 29999</t>
  </si>
  <si>
    <t>11003 00000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</si>
  <si>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</si>
  <si>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01004 00000</t>
  </si>
  <si>
    <t>Выплата пенсии за выслугу лет гражданам, замещавшим должности муниципальной службы</t>
  </si>
  <si>
    <t>01004 23060</t>
  </si>
  <si>
    <t>01004 29999</t>
  </si>
  <si>
    <t>Физическая культура</t>
  </si>
  <si>
    <t>12000 00000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</si>
  <si>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</si>
  <si>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12001 00000</t>
  </si>
  <si>
    <t>12001 29999</t>
  </si>
  <si>
    <t xml:space="preserve">Обслуживание государственного внутреннего и муниципального долга
</t>
  </si>
  <si>
    <t>Обслуживание муниципального долга</t>
  </si>
  <si>
    <t>700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</si>
  <si>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</si>
  <si>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</si>
  <si>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03002 00000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</si>
  <si>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</si>
  <si>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540</t>
  </si>
  <si>
    <t>Расходы на передачу полномочий в части внешнего финансового контроля</t>
  </si>
  <si>
    <t>440</t>
  </si>
  <si>
    <t>5</t>
  </si>
  <si>
    <t>02.01.2018</t>
  </si>
  <si>
    <t>1. Доходы муниципального дорожного фонда (рубли)</t>
  </si>
  <si>
    <t>ГОД</t>
  </si>
  <si>
    <t>Наименование показателя</t>
  </si>
  <si>
    <t>Утвержденные бюджетные назначения</t>
  </si>
  <si>
    <t>Исполнено</t>
  </si>
  <si>
    <t>4</t>
  </si>
  <si>
    <t>Доходы муниципального дорожного фонда - всего</t>
  </si>
  <si>
    <t>в том числе:</t>
  </si>
  <si>
    <t>i2_00010302000010000110</t>
  </si>
  <si>
    <t>2. Расходы муниципального дорожного фонда (рубли)</t>
  </si>
  <si>
    <t>Код расхода по бюджетной классификации</t>
  </si>
  <si>
    <t>Расходы муниципального дорожного фонда - всего</t>
  </si>
  <si>
    <t>i3_00004090000000000000</t>
  </si>
  <si>
    <t>i4_00004090700000000000</t>
  </si>
  <si>
    <t>Прочая закупка товаров, работ и услуг для обеспечения государственных (муниципальных) нужд</t>
  </si>
  <si>
    <t>Приложение №7</t>
  </si>
  <si>
    <t xml:space="preserve">  Дорожное хозяйство (дорожные фонды)</t>
  </si>
  <si>
    <t xml:space="preserve"> 000 0409 0000000000 000</t>
  </si>
  <si>
    <t>000 0409 04000 00000 000</t>
  </si>
  <si>
    <t>000 0409 04003 29999 244</t>
  </si>
  <si>
    <t>Отчёт об использовании бюджетных ассигнований муниципального дорожного фонда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</si>
  <si>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</si>
  <si>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</si>
  <si>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</si>
  <si>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</si>
  <si>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</si>
  <si>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</si>
  <si>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 Платежи, уплачиваемые в целях возмещения вреда</t>
  </si>
  <si>
    <t xml:space="preserve">  Платежи, уплачиваемые в целях возмещения вреда, причиняемого автомобильным дорогам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</si>
  <si>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</si>
  <si>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 Прочие неналоговые доходы</t>
  </si>
  <si>
    <t xml:space="preserve">  Прочие неналоговые доходы бюджетов городских поселений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</si>
  <si>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</si>
  <si>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</si>
  <si>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</si>
  <si>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</si>
  <si>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</si>
  <si>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000 1130206000 0000 130</t>
  </si>
  <si>
    <t xml:space="preserve"> 000 1160200002 0000 140</t>
  </si>
  <si>
    <t xml:space="preserve"> 000 1160202002 0000 140</t>
  </si>
  <si>
    <t xml:space="preserve"> 000 1160700000 0000 140</t>
  </si>
  <si>
    <t xml:space="preserve"> 000 1160701000 0000 140</t>
  </si>
  <si>
    <t xml:space="preserve"> 000 1160701013 0000 140</t>
  </si>
  <si>
    <t xml:space="preserve"> 000 1161100001 0000 140</t>
  </si>
  <si>
    <t xml:space="preserve"> 000 1161106001 0000 140</t>
  </si>
  <si>
    <t xml:space="preserve"> 000 1161106401 0000 140</t>
  </si>
  <si>
    <t xml:space="preserve"> 000 1170500000 0000 180</t>
  </si>
  <si>
    <t xml:space="preserve"> 000 1170505013 0000 180</t>
  </si>
  <si>
    <t xml:space="preserve"> 000 2021600100 0000 150</t>
  </si>
  <si>
    <t xml:space="preserve"> 000 2021600113 0000 150</t>
  </si>
  <si>
    <t xml:space="preserve"> 000 2024000000 0000 150</t>
  </si>
  <si>
    <t xml:space="preserve"> 000 2024999900 0000 150</t>
  </si>
  <si>
    <t xml:space="preserve"> 000 2024999913 0000 150</t>
  </si>
  <si>
    <t>Другие вопросы в области социальной политики</t>
  </si>
  <si>
    <t>1006</t>
  </si>
  <si>
    <t>2020 г.</t>
  </si>
  <si>
    <t>Исполнение судебных актов</t>
  </si>
  <si>
    <t>830</t>
  </si>
  <si>
    <t xml:space="preserve">Резервные фонды
</t>
  </si>
  <si>
    <t>Резервный фонд</t>
  </si>
  <si>
    <t>02003 00000</t>
  </si>
  <si>
    <t>90А01 73150</t>
  </si>
  <si>
    <t>03004 S2300</t>
  </si>
  <si>
    <t>04003 S2951</t>
  </si>
  <si>
    <t>04006 S2951</t>
  </si>
  <si>
    <t>Основное мероприятие «Ремонт муниципального жилого фонда»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</si>
  <si>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</si>
  <si>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09002 S4110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</si>
  <si>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</si>
  <si>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</si>
  <si>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</si>
  <si>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>11004 00000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</si>
  <si>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</si>
  <si>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</si>
  <si>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городских поселений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</si>
  <si>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</si>
  <si>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</si>
  <si>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</si>
  <si>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 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</si>
  <si>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 xml:space="preserve">  Увеличение остатков средств бюджетов</t>
  </si>
  <si>
    <t xml:space="preserve">  Уменьшение остатков средств бюджетов</t>
  </si>
  <si>
    <t xml:space="preserve"> 000 0102000000 0000 000</t>
  </si>
  <si>
    <t xml:space="preserve"> 000 0102000000 0000 700</t>
  </si>
  <si>
    <t xml:space="preserve"> 000 0102000013 0000 710</t>
  </si>
  <si>
    <t xml:space="preserve"> 000 0105000000 0000 500</t>
  </si>
  <si>
    <t xml:space="preserve"> 000 0105000000 0000 600</t>
  </si>
  <si>
    <t>в связи с экономией по результатам конкурсных процедур</t>
  </si>
  <si>
    <t>экономия при приобретении энергосберегающий ламп и светодиодных светильников</t>
  </si>
  <si>
    <t xml:space="preserve">в связи с ограничительными мероприятиями 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</si>
  <si>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</si>
  <si>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</si>
  <si>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Доходы бюджета - всего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</si>
  <si>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</si>
  <si>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</si>
  <si>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</si>
  <si>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</si>
  <si>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</si>
  <si>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</si>
  <si>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</si>
  <si>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000 1010208001 0000 110</t>
  </si>
  <si>
    <t xml:space="preserve"> 000 2024542400 0000 150</t>
  </si>
  <si>
    <t xml:space="preserve"> 000 2024542413 0000 150</t>
  </si>
  <si>
    <t>0310</t>
  </si>
  <si>
    <t xml:space="preserve">Доходы бюджета Киренского муниципального образования по кодам классификации доходов бюджетов за 2021 год   </t>
  </si>
  <si>
    <t>Расходы бюджета Киренского муницпального образования по разделам и подразделам расходов бюджетов за 2021 год</t>
  </si>
  <si>
    <t>МП "Развитие муниципального управления в Киренском муниципальном образовании» на 2019-2023 гг."</t>
  </si>
  <si>
    <t>Закупка энергетических ресурсов</t>
  </si>
  <si>
    <t>247</t>
  </si>
  <si>
    <t>90201 20190</t>
  </si>
  <si>
    <t>МП "Управление муниципальным имуществом в Киренском муниципальном образовании» на 2019-2023 гг."</t>
  </si>
  <si>
    <t>Основное мероприятие «Приобретение, содержание и ремонт объектов муниципальной собственности»</t>
  </si>
  <si>
    <t>МП "Обеспечение комплексных мер безопасности в Киренском муниципальном образовании» на 2019-2023 гг."</t>
  </si>
  <si>
    <t>Иные выплаты государственных (муниципальных) органов привлекаемым лицам</t>
  </si>
  <si>
    <t>123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</si>
  <si>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</si>
  <si>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</si>
  <si>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МП "Развитие дорожного хозяйства и транспортной инфраструктуры в Киренском муниципальном образовании на 2019-2023 гг."</t>
  </si>
  <si>
    <t>МП "Поддержка и развитие субъектов малого и среднего предпринимательства в Киренском муниципальном образовании»  на 2019-2023 гг."</t>
  </si>
  <si>
    <t>МП "Переселение граждан из аварийного жилищного фонда Киренского муниципального образования на 2019-2023 гг."</t>
  </si>
  <si>
    <t>МП "Содержание и развитие коммунальной инфраструктуры  в Киренском муниципальном образовании на 2019-2023 гг."</t>
  </si>
  <si>
    <t>МП "Энергосбережение и повышение энергетической эффективности в Киренском муниципальном образовании на 2019-2023 гг."</t>
  </si>
  <si>
    <t>МП "Благоустройство в Киренском муниципальном образовании на 2019-2023 гг."</t>
  </si>
  <si>
    <t>090F2 00000</t>
  </si>
  <si>
    <t>090F2 54240</t>
  </si>
  <si>
    <t>МП "Молодежная политика в Киренском муниципальном образовании  на 2019-2023 гг."</t>
  </si>
  <si>
    <t>МП "Развитие культуры Киренского муниципального образования  на 2019-2023 гг."</t>
  </si>
  <si>
    <t>11001 S2370</t>
  </si>
  <si>
    <t>Основное мероприятие «Услуги аутсорсинга учреждений культуры»</t>
  </si>
  <si>
    <t>11003 29999</t>
  </si>
  <si>
    <t>11004 29999</t>
  </si>
  <si>
    <t>СОЦИАЛЬНАЯ ПОЛИТИКА</t>
  </si>
  <si>
    <t>Финансовая помощь общественным организациям</t>
  </si>
  <si>
    <t>90401 00000</t>
  </si>
  <si>
    <t>МП "Развитие физической культуры и спорта в  Киренском муниципальном образовании» на 2019-2023 гг."</t>
  </si>
  <si>
    <t>Расходы бюджета Киренского муниципального образования по ведомственной структуре расходов за 2021 год</t>
  </si>
  <si>
    <t>Источники финансирования дефицита бюджета Киренского муниципального образования по кодам классификации источников финансирования дефицитов бюджетов за 2021 год</t>
  </si>
  <si>
    <t>Расходы бюджета Киренского муниципального образования средств резервного фонда администрации Киренского городского поселения за 2021 год</t>
  </si>
  <si>
    <t>по исполнению муниципальных программ Киренского муниципального образования за  2021 год</t>
  </si>
  <si>
    <t>федеральный, областной бюджеты, средства Фондов</t>
  </si>
  <si>
    <t>в связи с экономией по коммунальным услугам, ремонтом административного здания</t>
  </si>
  <si>
    <t>в связи с приостановкой работ по актуализации генерального плана муниципального образования</t>
  </si>
  <si>
    <t>по состоянию на 01..01.2022г. имеется кредиторская задолженность в сумме 5 869,9 тыс.рублей за ремонт автодорог, оплата авансового платежа по приобретению автогрейдера осуществлено в 2022 году</t>
  </si>
  <si>
    <t>средства Фонда содействия реформированию ЖКХ остались неиспользованы в связи с отсутствием исполнительного листа, который поступил только в 2022г.</t>
  </si>
  <si>
    <t>в виду ограничительных мер с COVID - 19</t>
  </si>
  <si>
    <t>в связи с выставлением ежемесячных счетов за предоставленные услуги за декабрь в январе 2022г.</t>
  </si>
  <si>
    <t>Остаток средств муниципального дорожного фонда на 1 января 2021 года</t>
  </si>
  <si>
    <t>000 0409 04006 S2951 244</t>
  </si>
  <si>
    <t>000 0409 04003 29999 245</t>
  </si>
  <si>
    <t>000 0409 04003 29999 611</t>
  </si>
  <si>
    <t>Остаток средств муниципального дорожного фонда по состоянию на 01 января 2022 года</t>
  </si>
  <si>
    <t xml:space="preserve">отсутствие счетов на оплату работ по благоустройству ул.Ленрабочих </t>
  </si>
  <si>
    <t>Киренского муниципального образования за 2021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</si>
</sst>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\.00\.000\.0"/>
    <numFmt numFmtId="181" formatCode="#,##0.00;[Red]\-#,##0.00;0.00"/>
    <numFmt numFmtId="182" formatCode="#,##0.0"/>
    <numFmt numFmtId="183" formatCode="0.0"/>
    <numFmt numFmtId="184" formatCode="_-* #,##0.0_р_._-;\-* #,##0.0_р_._-;_-* &quot;-&quot;??_р_._-;_-@_-"/>
    <numFmt numFmtId="185" formatCode="?"/>
    <numFmt numFmtId="186" formatCode="[$-FC19]d\ mmmm\ yyyy\ &quot;г.&quot;"/>
    <numFmt numFmtId="187" formatCode="000000"/>
    <numFmt numFmtId="188" formatCode="_ &quot;SFr.&quot;\ * #,##0.00_ ;_ &quot;SFr.&quot;\ * \-#,##0.00_ ;_ &quot;SFr.&quot;\ * &quot;-&quot;??_ ;_ @_ "/>
    <numFmt numFmtId="189" formatCode="dd\.mm\.yy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95">
    <font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8"/>
      <name val="Times New Roman"/>
      <family val="1"/>
    </font>
    <font>
      <sz val="18"/>
      <name val="Arial Cyr"/>
      <family val="0"/>
    </font>
    <font>
      <sz val="12"/>
      <name val="Times New Roman Cyr"/>
      <family val="0"/>
    </font>
    <font>
      <sz val="14"/>
      <name val="Times New Roman Cyr"/>
      <family val="0"/>
    </font>
    <font>
      <sz val="16"/>
      <name val="Times New Roman"/>
      <family val="1"/>
    </font>
    <font>
      <b/>
      <sz val="12"/>
      <name val="Times New Roman Cyr"/>
      <family val="0"/>
    </font>
    <font>
      <b/>
      <sz val="16"/>
      <name val="Times New Roman"/>
      <family val="1"/>
    </font>
    <font>
      <sz val="13"/>
      <name val="Times New Roman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63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color rgb="FF333333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>
        <color rgb="FF000000"/>
      </left>
      <right style="thin">
        <color rgb="FF000000"/>
      </right>
      <top>
        <color indexed="63"/>
      </top>
      <bottom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2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4" fillId="0" borderId="0">
      <alignment/>
      <protection/>
    </xf>
    <xf numFmtId="49" fontId="65" fillId="0" borderId="0">
      <alignment horizontal="center"/>
      <protection/>
    </xf>
    <xf numFmtId="49" fontId="65" fillId="0" borderId="1">
      <alignment horizontal="center" wrapText="1"/>
      <protection/>
    </xf>
    <xf numFmtId="49" fontId="65" fillId="0" borderId="2">
      <alignment horizontal="center" wrapText="1"/>
      <protection/>
    </xf>
    <xf numFmtId="49" fontId="65" fillId="0" borderId="3">
      <alignment horizontal="center"/>
      <protection/>
    </xf>
    <xf numFmtId="49" fontId="65" fillId="0" borderId="4">
      <alignment/>
      <protection/>
    </xf>
    <xf numFmtId="4" fontId="65" fillId="0" borderId="3">
      <alignment horizontal="right"/>
      <protection/>
    </xf>
    <xf numFmtId="4" fontId="65" fillId="0" borderId="1">
      <alignment horizontal="right"/>
      <protection/>
    </xf>
    <xf numFmtId="49" fontId="65" fillId="0" borderId="0">
      <alignment horizontal="right"/>
      <protection/>
    </xf>
    <xf numFmtId="4" fontId="65" fillId="0" borderId="5">
      <alignment horizontal="right"/>
      <protection/>
    </xf>
    <xf numFmtId="49" fontId="65" fillId="0" borderId="6">
      <alignment horizontal="center"/>
      <protection/>
    </xf>
    <xf numFmtId="4" fontId="65" fillId="0" borderId="7">
      <alignment horizontal="right"/>
      <protection/>
    </xf>
    <xf numFmtId="0" fontId="65" fillId="0" borderId="8">
      <alignment horizontal="left" wrapText="1"/>
      <protection/>
    </xf>
    <xf numFmtId="0" fontId="66" fillId="0" borderId="9">
      <alignment horizontal="left" wrapText="1"/>
      <protection/>
    </xf>
    <xf numFmtId="0" fontId="65" fillId="0" borderId="10">
      <alignment horizontal="left" wrapText="1" indent="2"/>
      <protection/>
    </xf>
    <xf numFmtId="0" fontId="64" fillId="0" borderId="11">
      <alignment/>
      <protection/>
    </xf>
    <xf numFmtId="0" fontId="65" fillId="0" borderId="4">
      <alignment/>
      <protection/>
    </xf>
    <xf numFmtId="0" fontId="65" fillId="0" borderId="12">
      <alignment horizontal="left" wrapText="1"/>
      <protection/>
    </xf>
    <xf numFmtId="0" fontId="65" fillId="0" borderId="13">
      <alignment horizontal="left" wrapText="1"/>
      <protection/>
    </xf>
    <xf numFmtId="0" fontId="65" fillId="0" borderId="12">
      <alignment horizontal="left" wrapText="1" indent="1"/>
      <protection/>
    </xf>
    <xf numFmtId="0" fontId="65" fillId="0" borderId="13">
      <alignment horizontal="left" wrapText="1" indent="2"/>
      <protection/>
    </xf>
    <xf numFmtId="0" fontId="65" fillId="0" borderId="12">
      <alignment horizontal="left" wrapText="1" indent="1"/>
      <protection/>
    </xf>
    <xf numFmtId="0" fontId="65" fillId="0" borderId="14">
      <alignment horizontal="left" wrapText="1" indent="2"/>
      <protection/>
    </xf>
    <xf numFmtId="0" fontId="64" fillId="18" borderId="15">
      <alignment/>
      <protection/>
    </xf>
    <xf numFmtId="0" fontId="65" fillId="0" borderId="14">
      <alignment horizontal="left" wrapText="1" indent="2"/>
      <protection/>
    </xf>
    <xf numFmtId="0" fontId="65" fillId="0" borderId="0">
      <alignment horizontal="center" wrapText="1"/>
      <protection/>
    </xf>
    <xf numFmtId="49" fontId="65" fillId="0" borderId="4">
      <alignment horizontal="left"/>
      <protection/>
    </xf>
    <xf numFmtId="49" fontId="65" fillId="0" borderId="3">
      <alignment horizontal="center" shrinkToFit="1"/>
      <protection/>
    </xf>
    <xf numFmtId="49" fontId="65" fillId="0" borderId="16">
      <alignment horizontal="center" shrinkToFit="1"/>
      <protection/>
    </xf>
    <xf numFmtId="49" fontId="65" fillId="0" borderId="3">
      <alignment horizontal="center" shrinkToFit="1"/>
      <protection/>
    </xf>
    <xf numFmtId="0" fontId="65" fillId="0" borderId="17">
      <alignment horizontal="left" wrapText="1"/>
      <protection/>
    </xf>
    <xf numFmtId="0" fontId="65" fillId="0" borderId="8">
      <alignment horizontal="left" wrapText="1" indent="1"/>
      <protection/>
    </xf>
    <xf numFmtId="0" fontId="65" fillId="0" borderId="17">
      <alignment horizontal="left" wrapText="1" indent="2"/>
      <protection/>
    </xf>
    <xf numFmtId="0" fontId="64" fillId="0" borderId="18">
      <alignment/>
      <protection/>
    </xf>
    <xf numFmtId="0" fontId="64" fillId="0" borderId="18">
      <alignment/>
      <protection/>
    </xf>
    <xf numFmtId="0" fontId="64" fillId="0" borderId="19">
      <alignment/>
      <protection/>
    </xf>
    <xf numFmtId="0" fontId="66" fillId="0" borderId="20">
      <alignment horizontal="center" vertical="center" textRotation="90" wrapText="1"/>
      <protection/>
    </xf>
    <xf numFmtId="0" fontId="66" fillId="0" borderId="11">
      <alignment horizontal="center" vertical="center" textRotation="90" wrapText="1"/>
      <protection/>
    </xf>
    <xf numFmtId="0" fontId="65" fillId="0" borderId="0">
      <alignment vertical="center"/>
      <protection/>
    </xf>
    <xf numFmtId="0" fontId="66" fillId="0" borderId="4">
      <alignment horizontal="center" vertical="center" textRotation="90" wrapText="1"/>
      <protection/>
    </xf>
    <xf numFmtId="0" fontId="66" fillId="0" borderId="11">
      <alignment horizontal="center" vertical="center" textRotation="90"/>
      <protection/>
    </xf>
    <xf numFmtId="0" fontId="66" fillId="0" borderId="4">
      <alignment horizontal="center" vertical="center" textRotation="90"/>
      <protection/>
    </xf>
    <xf numFmtId="0" fontId="66" fillId="0" borderId="20">
      <alignment horizontal="center" vertical="center" textRotation="90"/>
      <protection/>
    </xf>
    <xf numFmtId="0" fontId="66" fillId="0" borderId="21">
      <alignment horizontal="center" vertical="center" textRotation="90"/>
      <protection/>
    </xf>
    <xf numFmtId="0" fontId="67" fillId="0" borderId="4">
      <alignment wrapText="1"/>
      <protection/>
    </xf>
    <xf numFmtId="0" fontId="67" fillId="0" borderId="21">
      <alignment wrapText="1"/>
      <protection/>
    </xf>
    <xf numFmtId="0" fontId="67" fillId="0" borderId="11">
      <alignment wrapText="1"/>
      <protection/>
    </xf>
    <xf numFmtId="0" fontId="65" fillId="0" borderId="21">
      <alignment horizontal="center" vertical="top" wrapText="1"/>
      <protection/>
    </xf>
    <xf numFmtId="0" fontId="66" fillId="0" borderId="22">
      <alignment/>
      <protection/>
    </xf>
    <xf numFmtId="49" fontId="68" fillId="0" borderId="23">
      <alignment horizontal="left" vertical="center" wrapText="1"/>
      <protection/>
    </xf>
    <xf numFmtId="49" fontId="65" fillId="0" borderId="24">
      <alignment horizontal="left" vertical="center" wrapText="1" indent="2"/>
      <protection/>
    </xf>
    <xf numFmtId="49" fontId="65" fillId="0" borderId="14">
      <alignment horizontal="left" vertical="center" wrapText="1" indent="3"/>
      <protection/>
    </xf>
    <xf numFmtId="49" fontId="65" fillId="0" borderId="23">
      <alignment horizontal="left" vertical="center" wrapText="1" indent="3"/>
      <protection/>
    </xf>
    <xf numFmtId="49" fontId="65" fillId="0" borderId="25">
      <alignment horizontal="left" vertical="center" wrapText="1" indent="3"/>
      <protection/>
    </xf>
    <xf numFmtId="0" fontId="68" fillId="0" borderId="22">
      <alignment horizontal="left" vertical="center" wrapText="1"/>
      <protection/>
    </xf>
    <xf numFmtId="49" fontId="65" fillId="0" borderId="11">
      <alignment horizontal="left" vertical="center" wrapText="1" indent="3"/>
      <protection/>
    </xf>
    <xf numFmtId="49" fontId="65" fillId="0" borderId="0">
      <alignment horizontal="left" vertical="center" wrapText="1" indent="3"/>
      <protection/>
    </xf>
    <xf numFmtId="49" fontId="65" fillId="0" borderId="4">
      <alignment horizontal="left" vertical="center" wrapText="1" indent="3"/>
      <protection/>
    </xf>
    <xf numFmtId="49" fontId="68" fillId="0" borderId="22">
      <alignment horizontal="left" vertical="center" wrapText="1"/>
      <protection/>
    </xf>
    <xf numFmtId="0" fontId="65" fillId="0" borderId="23">
      <alignment horizontal="left" vertical="center" wrapText="1"/>
      <protection/>
    </xf>
    <xf numFmtId="0" fontId="65" fillId="0" borderId="25">
      <alignment horizontal="left" vertical="center" wrapText="1"/>
      <protection/>
    </xf>
    <xf numFmtId="49" fontId="65" fillId="0" borderId="23">
      <alignment horizontal="left" vertical="center" wrapText="1"/>
      <protection/>
    </xf>
    <xf numFmtId="49" fontId="65" fillId="0" borderId="25">
      <alignment horizontal="left" vertical="center" wrapText="1"/>
      <protection/>
    </xf>
    <xf numFmtId="49" fontId="66" fillId="0" borderId="26">
      <alignment horizontal="center"/>
      <protection/>
    </xf>
    <xf numFmtId="49" fontId="66" fillId="0" borderId="27">
      <alignment horizontal="center" vertical="center" wrapText="1"/>
      <protection/>
    </xf>
    <xf numFmtId="49" fontId="65" fillId="0" borderId="28">
      <alignment horizontal="center" vertical="center" wrapText="1"/>
      <protection/>
    </xf>
    <xf numFmtId="49" fontId="65" fillId="0" borderId="16">
      <alignment horizontal="center" vertical="center" wrapText="1"/>
      <protection/>
    </xf>
    <xf numFmtId="49" fontId="65" fillId="0" borderId="27">
      <alignment horizontal="center" vertical="center" wrapText="1"/>
      <protection/>
    </xf>
    <xf numFmtId="49" fontId="65" fillId="0" borderId="29">
      <alignment horizontal="center" vertical="center" wrapText="1"/>
      <protection/>
    </xf>
    <xf numFmtId="49" fontId="65" fillId="0" borderId="30">
      <alignment horizontal="center" vertical="center" wrapText="1"/>
      <protection/>
    </xf>
    <xf numFmtId="49" fontId="65" fillId="0" borderId="0">
      <alignment horizontal="center" vertical="center" wrapText="1"/>
      <protection/>
    </xf>
    <xf numFmtId="49" fontId="65" fillId="0" borderId="4">
      <alignment horizontal="center" vertical="center" wrapText="1"/>
      <protection/>
    </xf>
    <xf numFmtId="49" fontId="66" fillId="0" borderId="26">
      <alignment horizontal="center" vertical="center" wrapText="1"/>
      <protection/>
    </xf>
    <xf numFmtId="0" fontId="66" fillId="0" borderId="26">
      <alignment horizontal="center" vertical="center"/>
      <protection/>
    </xf>
    <xf numFmtId="0" fontId="65" fillId="0" borderId="28">
      <alignment horizontal="center" vertical="center"/>
      <protection/>
    </xf>
    <xf numFmtId="0" fontId="65" fillId="0" borderId="16">
      <alignment horizontal="center" vertical="center"/>
      <protection/>
    </xf>
    <xf numFmtId="0" fontId="65" fillId="0" borderId="27">
      <alignment horizontal="center" vertical="center"/>
      <protection/>
    </xf>
    <xf numFmtId="0" fontId="66" fillId="0" borderId="27">
      <alignment horizontal="center" vertical="center"/>
      <protection/>
    </xf>
    <xf numFmtId="0" fontId="65" fillId="0" borderId="29">
      <alignment horizontal="center" vertical="center"/>
      <protection/>
    </xf>
    <xf numFmtId="49" fontId="66" fillId="0" borderId="26">
      <alignment horizontal="center" vertical="center"/>
      <protection/>
    </xf>
    <xf numFmtId="49" fontId="65" fillId="0" borderId="28">
      <alignment horizontal="center" vertical="center"/>
      <protection/>
    </xf>
    <xf numFmtId="49" fontId="65" fillId="0" borderId="16">
      <alignment horizontal="center" vertical="center"/>
      <protection/>
    </xf>
    <xf numFmtId="49" fontId="65" fillId="0" borderId="27">
      <alignment horizontal="center" vertical="center"/>
      <protection/>
    </xf>
    <xf numFmtId="49" fontId="65" fillId="0" borderId="29">
      <alignment horizontal="center" vertical="center"/>
      <protection/>
    </xf>
    <xf numFmtId="49" fontId="65" fillId="0" borderId="4">
      <alignment horizontal="center"/>
      <protection/>
    </xf>
    <xf numFmtId="0" fontId="65" fillId="0" borderId="11">
      <alignment horizontal="center"/>
      <protection/>
    </xf>
    <xf numFmtId="0" fontId="65" fillId="0" borderId="0">
      <alignment horizontal="center"/>
      <protection/>
    </xf>
    <xf numFmtId="49" fontId="65" fillId="0" borderId="4">
      <alignment/>
      <protection/>
    </xf>
    <xf numFmtId="0" fontId="65" fillId="0" borderId="21">
      <alignment horizontal="center" vertical="top"/>
      <protection/>
    </xf>
    <xf numFmtId="49" fontId="65" fillId="0" borderId="21">
      <alignment horizontal="center" vertical="top" wrapText="1"/>
      <protection/>
    </xf>
    <xf numFmtId="0" fontId="65" fillId="0" borderId="18">
      <alignment/>
      <protection/>
    </xf>
    <xf numFmtId="4" fontId="65" fillId="0" borderId="31">
      <alignment horizontal="right"/>
      <protection/>
    </xf>
    <xf numFmtId="4" fontId="65" fillId="0" borderId="30">
      <alignment horizontal="right"/>
      <protection/>
    </xf>
    <xf numFmtId="4" fontId="65" fillId="0" borderId="0">
      <alignment horizontal="right" shrinkToFit="1"/>
      <protection/>
    </xf>
    <xf numFmtId="4" fontId="65" fillId="0" borderId="4">
      <alignment horizontal="right"/>
      <protection/>
    </xf>
    <xf numFmtId="0" fontId="65" fillId="0" borderId="11">
      <alignment/>
      <protection/>
    </xf>
    <xf numFmtId="0" fontId="65" fillId="0" borderId="21">
      <alignment horizontal="center" vertical="top" wrapText="1"/>
      <protection/>
    </xf>
    <xf numFmtId="0" fontId="65" fillId="0" borderId="4">
      <alignment horizontal="center"/>
      <protection/>
    </xf>
    <xf numFmtId="49" fontId="65" fillId="0" borderId="11">
      <alignment horizontal="center"/>
      <protection/>
    </xf>
    <xf numFmtId="49" fontId="65" fillId="0" borderId="0">
      <alignment horizontal="left"/>
      <protection/>
    </xf>
    <xf numFmtId="4" fontId="65" fillId="0" borderId="18">
      <alignment horizontal="right"/>
      <protection/>
    </xf>
    <xf numFmtId="0" fontId="65" fillId="0" borderId="21">
      <alignment horizontal="center" vertical="top"/>
      <protection/>
    </xf>
    <xf numFmtId="4" fontId="65" fillId="0" borderId="19">
      <alignment horizontal="right"/>
      <protection/>
    </xf>
    <xf numFmtId="4" fontId="65" fillId="0" borderId="32">
      <alignment horizontal="right"/>
      <protection/>
    </xf>
    <xf numFmtId="0" fontId="65" fillId="0" borderId="19">
      <alignment/>
      <protection/>
    </xf>
    <xf numFmtId="0" fontId="69" fillId="0" borderId="33">
      <alignment/>
      <protection/>
    </xf>
    <xf numFmtId="0" fontId="64" fillId="18" borderId="0">
      <alignment/>
      <protection/>
    </xf>
    <xf numFmtId="0" fontId="66" fillId="0" borderId="0">
      <alignment/>
      <protection/>
    </xf>
    <xf numFmtId="0" fontId="70" fillId="0" borderId="0">
      <alignment/>
      <protection/>
    </xf>
    <xf numFmtId="0" fontId="65" fillId="0" borderId="0">
      <alignment horizontal="left"/>
      <protection/>
    </xf>
    <xf numFmtId="0" fontId="65" fillId="0" borderId="0">
      <alignment/>
      <protection/>
    </xf>
    <xf numFmtId="0" fontId="69" fillId="0" borderId="0">
      <alignment/>
      <protection/>
    </xf>
    <xf numFmtId="0" fontId="64" fillId="0" borderId="0">
      <alignment/>
      <protection/>
    </xf>
    <xf numFmtId="0" fontId="64" fillId="18" borderId="4">
      <alignment/>
      <protection/>
    </xf>
    <xf numFmtId="49" fontId="65" fillId="0" borderId="21">
      <alignment horizontal="center" vertical="center" wrapText="1"/>
      <protection/>
    </xf>
    <xf numFmtId="49" fontId="65" fillId="0" borderId="21">
      <alignment horizontal="center" vertical="center" wrapText="1"/>
      <protection/>
    </xf>
    <xf numFmtId="0" fontId="64" fillId="18" borderId="34">
      <alignment/>
      <protection/>
    </xf>
    <xf numFmtId="0" fontId="65" fillId="0" borderId="35">
      <alignment horizontal="left" wrapText="1"/>
      <protection/>
    </xf>
    <xf numFmtId="0" fontId="65" fillId="0" borderId="13">
      <alignment horizontal="left" wrapText="1" indent="1"/>
      <protection/>
    </xf>
    <xf numFmtId="0" fontId="65" fillId="0" borderId="6">
      <alignment horizontal="left" wrapText="1" indent="2"/>
      <protection/>
    </xf>
    <xf numFmtId="0" fontId="64" fillId="18" borderId="11">
      <alignment/>
      <protection/>
    </xf>
    <xf numFmtId="0" fontId="71" fillId="0" borderId="0">
      <alignment horizontal="center" wrapText="1"/>
      <protection/>
    </xf>
    <xf numFmtId="0" fontId="72" fillId="0" borderId="0">
      <alignment horizontal="center" vertical="top"/>
      <protection/>
    </xf>
    <xf numFmtId="0" fontId="65" fillId="0" borderId="4">
      <alignment wrapText="1"/>
      <protection/>
    </xf>
    <xf numFmtId="0" fontId="65" fillId="0" borderId="34">
      <alignment wrapText="1"/>
      <protection/>
    </xf>
    <xf numFmtId="0" fontId="65" fillId="0" borderId="11">
      <alignment horizontal="left"/>
      <protection/>
    </xf>
    <xf numFmtId="0" fontId="64" fillId="18" borderId="36">
      <alignment/>
      <protection/>
    </xf>
    <xf numFmtId="49" fontId="65" fillId="0" borderId="26">
      <alignment horizontal="center" wrapText="1"/>
      <protection/>
    </xf>
    <xf numFmtId="49" fontId="65" fillId="0" borderId="28">
      <alignment horizontal="center" wrapText="1"/>
      <protection/>
    </xf>
    <xf numFmtId="49" fontId="65" fillId="0" borderId="27">
      <alignment horizontal="center"/>
      <protection/>
    </xf>
    <xf numFmtId="0" fontId="64" fillId="18" borderId="37">
      <alignment/>
      <protection/>
    </xf>
    <xf numFmtId="0" fontId="65" fillId="0" borderId="30">
      <alignment/>
      <protection/>
    </xf>
    <xf numFmtId="0" fontId="65" fillId="0" borderId="0">
      <alignment horizontal="center"/>
      <protection/>
    </xf>
    <xf numFmtId="49" fontId="65" fillId="0" borderId="11">
      <alignment/>
      <protection/>
    </xf>
    <xf numFmtId="49" fontId="65" fillId="0" borderId="0">
      <alignment/>
      <protection/>
    </xf>
    <xf numFmtId="49" fontId="65" fillId="0" borderId="1">
      <alignment horizontal="center"/>
      <protection/>
    </xf>
    <xf numFmtId="49" fontId="65" fillId="0" borderId="18">
      <alignment horizontal="center"/>
      <protection/>
    </xf>
    <xf numFmtId="49" fontId="65" fillId="0" borderId="3">
      <alignment horizontal="center"/>
      <protection/>
    </xf>
    <xf numFmtId="49" fontId="65" fillId="0" borderId="21">
      <alignment horizontal="center"/>
      <protection/>
    </xf>
    <xf numFmtId="49" fontId="65" fillId="0" borderId="21">
      <alignment horizontal="center" vertical="center" wrapText="1"/>
      <protection/>
    </xf>
    <xf numFmtId="49" fontId="65" fillId="0" borderId="31">
      <alignment horizontal="center" vertical="center" wrapText="1"/>
      <protection/>
    </xf>
    <xf numFmtId="49" fontId="65" fillId="0" borderId="31">
      <alignment horizontal="center" vertical="center" wrapText="1"/>
      <protection/>
    </xf>
    <xf numFmtId="4" fontId="65" fillId="0" borderId="21">
      <alignment horizontal="right"/>
      <protection/>
    </xf>
    <xf numFmtId="4" fontId="65" fillId="0" borderId="21">
      <alignment horizontal="right"/>
      <protection/>
    </xf>
    <xf numFmtId="4" fontId="65" fillId="0" borderId="3">
      <alignment horizontal="right"/>
      <protection/>
    </xf>
    <xf numFmtId="0" fontId="71" fillId="0" borderId="0">
      <alignment horizontal="center" wrapText="1"/>
      <protection/>
    </xf>
    <xf numFmtId="0" fontId="73" fillId="0" borderId="38">
      <alignment/>
      <protection/>
    </xf>
    <xf numFmtId="49" fontId="74" fillId="0" borderId="39">
      <alignment horizontal="right"/>
      <protection/>
    </xf>
    <xf numFmtId="0" fontId="65" fillId="0" borderId="39">
      <alignment horizontal="right"/>
      <protection/>
    </xf>
    <xf numFmtId="0" fontId="73" fillId="0" borderId="4">
      <alignment/>
      <protection/>
    </xf>
    <xf numFmtId="0" fontId="65" fillId="0" borderId="31">
      <alignment horizontal="center"/>
      <protection/>
    </xf>
    <xf numFmtId="49" fontId="64" fillId="0" borderId="40">
      <alignment horizontal="center"/>
      <protection/>
    </xf>
    <xf numFmtId="189" fontId="65" fillId="0" borderId="9">
      <alignment horizontal="center"/>
      <protection/>
    </xf>
    <xf numFmtId="0" fontId="65" fillId="0" borderId="41">
      <alignment horizontal="center"/>
      <protection/>
    </xf>
    <xf numFmtId="49" fontId="65" fillId="0" borderId="10">
      <alignment horizontal="center"/>
      <protection/>
    </xf>
    <xf numFmtId="49" fontId="65" fillId="0" borderId="9">
      <alignment horizontal="center"/>
      <protection/>
    </xf>
    <xf numFmtId="0" fontId="65" fillId="0" borderId="9">
      <alignment horizontal="center"/>
      <protection/>
    </xf>
    <xf numFmtId="49" fontId="65" fillId="0" borderId="42">
      <alignment horizontal="center"/>
      <protection/>
    </xf>
    <xf numFmtId="0" fontId="69" fillId="0" borderId="30">
      <alignment/>
      <protection/>
    </xf>
    <xf numFmtId="0" fontId="73" fillId="0" borderId="0">
      <alignment/>
      <protection/>
    </xf>
    <xf numFmtId="0" fontId="64" fillId="0" borderId="43">
      <alignment/>
      <protection/>
    </xf>
    <xf numFmtId="0" fontId="64" fillId="0" borderId="33">
      <alignment/>
      <protection/>
    </xf>
    <xf numFmtId="4" fontId="65" fillId="0" borderId="6">
      <alignment horizontal="right"/>
      <protection/>
    </xf>
    <xf numFmtId="49" fontId="65" fillId="0" borderId="19">
      <alignment horizontal="center"/>
      <protection/>
    </xf>
    <xf numFmtId="0" fontId="65" fillId="0" borderId="44">
      <alignment horizontal="left" wrapText="1"/>
      <protection/>
    </xf>
    <xf numFmtId="0" fontId="65" fillId="0" borderId="17">
      <alignment horizontal="left" wrapText="1" indent="1"/>
      <protection/>
    </xf>
    <xf numFmtId="0" fontId="65" fillId="0" borderId="9">
      <alignment horizontal="left" wrapText="1" indent="2"/>
      <protection/>
    </xf>
    <xf numFmtId="0" fontId="64" fillId="18" borderId="45">
      <alignment/>
      <protection/>
    </xf>
    <xf numFmtId="0" fontId="65" fillId="19" borderId="15">
      <alignment/>
      <protection/>
    </xf>
    <xf numFmtId="0" fontId="71" fillId="0" borderId="0">
      <alignment horizontal="left" wrapText="1"/>
      <protection/>
    </xf>
    <xf numFmtId="49" fontId="64" fillId="0" borderId="0">
      <alignment/>
      <protection/>
    </xf>
    <xf numFmtId="0" fontId="65" fillId="0" borderId="0">
      <alignment horizontal="right"/>
      <protection/>
    </xf>
    <xf numFmtId="49" fontId="65" fillId="0" borderId="0">
      <alignment horizontal="right"/>
      <protection/>
    </xf>
    <xf numFmtId="0" fontId="65" fillId="0" borderId="0">
      <alignment horizontal="left" wrapText="1"/>
      <protection/>
    </xf>
    <xf numFmtId="0" fontId="65" fillId="0" borderId="4">
      <alignment horizontal="left"/>
      <protection/>
    </xf>
    <xf numFmtId="0" fontId="65" fillId="0" borderId="12">
      <alignment horizontal="left" wrapText="1"/>
      <protection/>
    </xf>
    <xf numFmtId="0" fontId="65" fillId="0" borderId="34">
      <alignment/>
      <protection/>
    </xf>
    <xf numFmtId="0" fontId="66" fillId="0" borderId="46">
      <alignment horizontal="left" wrapText="1"/>
      <protection/>
    </xf>
    <xf numFmtId="0" fontId="65" fillId="0" borderId="5">
      <alignment horizontal="left" wrapText="1" indent="2"/>
      <protection/>
    </xf>
    <xf numFmtId="49" fontId="65" fillId="0" borderId="0">
      <alignment horizontal="center" wrapText="1"/>
      <protection/>
    </xf>
    <xf numFmtId="49" fontId="65" fillId="0" borderId="27">
      <alignment horizontal="center" wrapText="1"/>
      <protection/>
    </xf>
    <xf numFmtId="0" fontId="65" fillId="0" borderId="47">
      <alignment/>
      <protection/>
    </xf>
    <xf numFmtId="0" fontId="65" fillId="0" borderId="48">
      <alignment horizontal="center" wrapText="1"/>
      <protection/>
    </xf>
    <xf numFmtId="0" fontId="64" fillId="18" borderId="30">
      <alignment/>
      <protection/>
    </xf>
    <xf numFmtId="49" fontId="65" fillId="0" borderId="16">
      <alignment horizontal="center"/>
      <protection/>
    </xf>
    <xf numFmtId="0" fontId="64" fillId="0" borderId="3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5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75" fillId="25" borderId="49" applyNumberFormat="0" applyAlignment="0" applyProtection="0"/>
    <xf numFmtId="0" fontId="76" fillId="26" borderId="50" applyNumberFormat="0" applyAlignment="0" applyProtection="0"/>
    <xf numFmtId="0" fontId="77" fillId="26" borderId="4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8" fontId="1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51" applyNumberFormat="0" applyFill="0" applyAlignment="0" applyProtection="0"/>
    <xf numFmtId="0" fontId="6" fillId="0" borderId="52" applyNumberFormat="0" applyFill="0" applyAlignment="0" applyProtection="0"/>
    <xf numFmtId="0" fontId="7" fillId="0" borderId="53" applyNumberFormat="0" applyFill="0" applyAlignment="0" applyProtection="0"/>
    <xf numFmtId="0" fontId="7" fillId="0" borderId="0" applyNumberFormat="0" applyFill="0" applyBorder="0" applyAlignment="0" applyProtection="0"/>
    <xf numFmtId="0" fontId="78" fillId="0" borderId="54" applyNumberFormat="0" applyFill="0" applyAlignment="0" applyProtection="0"/>
    <xf numFmtId="0" fontId="79" fillId="27" borderId="55" applyNumberFormat="0" applyAlignment="0" applyProtection="0"/>
    <xf numFmtId="0" fontId="8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56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3" fillId="0" borderId="57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3" fontId="4" fillId="0" borderId="58" xfId="261" applyNumberFormat="1" applyFont="1" applyFill="1" applyBorder="1" applyAlignment="1" applyProtection="1">
      <alignment horizontal="center" vertical="center" wrapText="1"/>
      <protection hidden="1"/>
    </xf>
    <xf numFmtId="49" fontId="3" fillId="0" borderId="58" xfId="262" applyNumberFormat="1" applyFont="1" applyBorder="1" applyAlignment="1">
      <alignment horizontal="center" vertical="center" wrapText="1"/>
      <protection/>
    </xf>
    <xf numFmtId="184" fontId="3" fillId="0" borderId="58" xfId="272" applyNumberFormat="1" applyFont="1" applyBorder="1" applyAlignment="1">
      <alignment horizontal="center" vertical="center" wrapText="1"/>
    </xf>
    <xf numFmtId="49" fontId="3" fillId="0" borderId="58" xfId="262" applyNumberFormat="1" applyFont="1" applyFill="1" applyBorder="1" applyAlignment="1">
      <alignment horizontal="center" vertical="center" wrapText="1"/>
      <protection/>
    </xf>
    <xf numFmtId="49" fontId="3" fillId="0" borderId="58" xfId="259" applyNumberFormat="1" applyFont="1" applyBorder="1" applyAlignment="1">
      <alignment horizontal="center" vertical="center" wrapText="1"/>
      <protection/>
    </xf>
    <xf numFmtId="49" fontId="4" fillId="0" borderId="58" xfId="259" applyNumberFormat="1" applyFont="1" applyBorder="1" applyAlignment="1">
      <alignment horizontal="center" vertical="center" wrapText="1"/>
      <protection/>
    </xf>
    <xf numFmtId="49" fontId="4" fillId="0" borderId="58" xfId="259" applyNumberFormat="1" applyFont="1" applyBorder="1" applyAlignment="1">
      <alignment horizontal="left" vertical="center" wrapText="1"/>
      <protection/>
    </xf>
    <xf numFmtId="49" fontId="4" fillId="0" borderId="58" xfId="272" applyNumberFormat="1" applyFont="1" applyBorder="1" applyAlignment="1">
      <alignment horizontal="center" vertical="center" wrapText="1"/>
    </xf>
    <xf numFmtId="0" fontId="86" fillId="0" borderId="58" xfId="0" applyFont="1" applyBorder="1" applyAlignment="1">
      <alignment horizontal="center" vertical="center" wrapText="1"/>
    </xf>
    <xf numFmtId="0" fontId="87" fillId="0" borderId="58" xfId="0" applyFont="1" applyBorder="1" applyAlignment="1">
      <alignment horizontal="center" vertical="center" wrapText="1"/>
    </xf>
    <xf numFmtId="49" fontId="4" fillId="0" borderId="58" xfId="259" applyNumberFormat="1" applyFont="1" applyBorder="1" applyAlignment="1">
      <alignment horizontal="center" vertical="center"/>
      <protection/>
    </xf>
    <xf numFmtId="49" fontId="2" fillId="0" borderId="58" xfId="259" applyNumberFormat="1" applyFont="1" applyBorder="1" applyAlignment="1">
      <alignment horizontal="left" vertical="center" wrapText="1"/>
      <protection/>
    </xf>
    <xf numFmtId="49" fontId="3" fillId="0" borderId="58" xfId="272" applyNumberFormat="1" applyFont="1" applyBorder="1" applyAlignment="1">
      <alignment horizontal="center" vertical="center" wrapText="1"/>
    </xf>
    <xf numFmtId="49" fontId="3" fillId="0" borderId="58" xfId="259" applyNumberFormat="1" applyFont="1" applyBorder="1" applyAlignment="1">
      <alignment horizontal="center" vertical="center"/>
      <protection/>
    </xf>
    <xf numFmtId="0" fontId="86" fillId="0" borderId="58" xfId="0" applyFont="1" applyBorder="1" applyAlignment="1">
      <alignment vertical="center" wrapText="1"/>
    </xf>
    <xf numFmtId="0" fontId="86" fillId="0" borderId="58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183" fontId="4" fillId="0" borderId="58" xfId="0" applyNumberFormat="1" applyFont="1" applyBorder="1" applyAlignment="1">
      <alignment horizontal="right" vertical="center"/>
    </xf>
    <xf numFmtId="183" fontId="3" fillId="0" borderId="58" xfId="259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right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1" fillId="0" borderId="58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2" fillId="0" borderId="58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wrapText="1"/>
    </xf>
    <xf numFmtId="0" fontId="10" fillId="32" borderId="0" xfId="0" applyFont="1" applyFill="1" applyAlignment="1">
      <alignment wrapText="1"/>
    </xf>
    <xf numFmtId="0" fontId="9" fillId="32" borderId="0" xfId="0" applyFont="1" applyFill="1" applyAlignment="1">
      <alignment wrapText="1"/>
    </xf>
    <xf numFmtId="0" fontId="15" fillId="0" borderId="0" xfId="0" applyFont="1" applyAlignment="1">
      <alignment/>
    </xf>
    <xf numFmtId="0" fontId="9" fillId="32" borderId="0" xfId="0" applyFont="1" applyFill="1" applyAlignment="1">
      <alignment/>
    </xf>
    <xf numFmtId="49" fontId="17" fillId="0" borderId="0" xfId="260" applyNumberFormat="1" applyFont="1" applyFill="1">
      <alignment/>
      <protection/>
    </xf>
    <xf numFmtId="49" fontId="16" fillId="0" borderId="0" xfId="260" applyNumberFormat="1" applyFill="1" applyAlignment="1">
      <alignment horizontal="center"/>
      <protection/>
    </xf>
    <xf numFmtId="0" fontId="16" fillId="0" borderId="0" xfId="260">
      <alignment/>
      <protection/>
    </xf>
    <xf numFmtId="0" fontId="18" fillId="0" borderId="0" xfId="260" applyFont="1" applyFill="1" applyAlignment="1">
      <alignment/>
      <protection/>
    </xf>
    <xf numFmtId="49" fontId="2" fillId="0" borderId="0" xfId="260" applyNumberFormat="1" applyFont="1" applyFill="1" applyBorder="1" applyAlignment="1">
      <alignment horizontal="center"/>
      <protection/>
    </xf>
    <xf numFmtId="0" fontId="16" fillId="0" borderId="0" xfId="260" applyAlignment="1">
      <alignment vertical="center" wrapText="1"/>
      <protection/>
    </xf>
    <xf numFmtId="49" fontId="4" fillId="0" borderId="59" xfId="260" applyNumberFormat="1" applyFont="1" applyFill="1" applyBorder="1" applyAlignment="1">
      <alignment horizontal="center" vertical="center" wrapText="1"/>
      <protection/>
    </xf>
    <xf numFmtId="49" fontId="4" fillId="0" borderId="58" xfId="260" applyNumberFormat="1" applyFont="1" applyFill="1" applyBorder="1" applyAlignment="1">
      <alignment horizontal="center" vertical="center" wrapText="1"/>
      <protection/>
    </xf>
    <xf numFmtId="0" fontId="4" fillId="0" borderId="58" xfId="260" applyFont="1" applyFill="1" applyBorder="1" applyAlignment="1">
      <alignment horizontal="center" vertical="center" wrapText="1"/>
      <protection/>
    </xf>
    <xf numFmtId="49" fontId="3" fillId="0" borderId="59" xfId="260" applyNumberFormat="1" applyFont="1" applyFill="1" applyBorder="1">
      <alignment/>
      <protection/>
    </xf>
    <xf numFmtId="49" fontId="3" fillId="0" borderId="58" xfId="260" applyNumberFormat="1" applyFont="1" applyFill="1" applyBorder="1" applyAlignment="1">
      <alignment horizontal="center" vertical="center"/>
      <protection/>
    </xf>
    <xf numFmtId="49" fontId="4" fillId="0" borderId="59" xfId="260" applyNumberFormat="1" applyFont="1" applyFill="1" applyBorder="1" applyAlignment="1">
      <alignment wrapText="1"/>
      <protection/>
    </xf>
    <xf numFmtId="49" fontId="4" fillId="0" borderId="58" xfId="260" applyNumberFormat="1" applyFont="1" applyFill="1" applyBorder="1" applyAlignment="1">
      <alignment horizontal="center" vertical="center"/>
      <protection/>
    </xf>
    <xf numFmtId="49" fontId="4" fillId="0" borderId="59" xfId="260" applyNumberFormat="1" applyFont="1" applyFill="1" applyBorder="1" applyAlignment="1">
      <alignment horizontal="left" vertical="center" wrapText="1"/>
      <protection/>
    </xf>
    <xf numFmtId="0" fontId="4" fillId="0" borderId="59" xfId="260" applyFont="1" applyFill="1" applyBorder="1" applyAlignment="1">
      <alignment horizontal="left" vertical="center" wrapText="1"/>
      <protection/>
    </xf>
    <xf numFmtId="0" fontId="16" fillId="0" borderId="0" xfId="260" applyFont="1">
      <alignment/>
      <protection/>
    </xf>
    <xf numFmtId="0" fontId="3" fillId="0" borderId="59" xfId="260" applyFont="1" applyFill="1" applyBorder="1" applyAlignment="1">
      <alignment horizontal="left" vertical="center" wrapText="1"/>
      <protection/>
    </xf>
    <xf numFmtId="49" fontId="3" fillId="0" borderId="58" xfId="260" applyNumberFormat="1" applyFont="1" applyFill="1" applyBorder="1" applyAlignment="1">
      <alignment horizontal="center" vertical="center"/>
      <protection/>
    </xf>
    <xf numFmtId="0" fontId="3" fillId="0" borderId="59" xfId="260" applyFont="1" applyFill="1" applyBorder="1" applyAlignment="1">
      <alignment horizontal="left" vertical="top" wrapText="1"/>
      <protection/>
    </xf>
    <xf numFmtId="0" fontId="4" fillId="0" borderId="59" xfId="260" applyFont="1" applyFill="1" applyBorder="1" applyAlignment="1">
      <alignment horizontal="left" vertical="top" wrapText="1"/>
      <protection/>
    </xf>
    <xf numFmtId="0" fontId="4" fillId="0" borderId="59" xfId="260" applyFont="1" applyFill="1" applyBorder="1" applyAlignment="1">
      <alignment horizontal="left" vertical="top" wrapText="1"/>
      <protection/>
    </xf>
    <xf numFmtId="49" fontId="4" fillId="0" borderId="58" xfId="260" applyNumberFormat="1" applyFont="1" applyFill="1" applyBorder="1" applyAlignment="1">
      <alignment horizontal="center" vertical="center"/>
      <protection/>
    </xf>
    <xf numFmtId="0" fontId="16" fillId="0" borderId="0" xfId="260" applyFont="1">
      <alignment/>
      <protection/>
    </xf>
    <xf numFmtId="49" fontId="3" fillId="0" borderId="59" xfId="260" applyNumberFormat="1" applyFont="1" applyFill="1" applyBorder="1" applyAlignment="1">
      <alignment vertical="center"/>
      <protection/>
    </xf>
    <xf numFmtId="49" fontId="4" fillId="0" borderId="59" xfId="260" applyNumberFormat="1" applyFont="1" applyFill="1" applyBorder="1" applyAlignment="1">
      <alignment vertical="center"/>
      <protection/>
    </xf>
    <xf numFmtId="0" fontId="19" fillId="0" borderId="0" xfId="260" applyFont="1">
      <alignment/>
      <protection/>
    </xf>
    <xf numFmtId="49" fontId="4" fillId="0" borderId="59" xfId="260" applyNumberFormat="1" applyFont="1" applyFill="1" applyBorder="1" applyAlignment="1">
      <alignment vertical="center" wrapText="1"/>
      <protection/>
    </xf>
    <xf numFmtId="49" fontId="3" fillId="0" borderId="59" xfId="260" applyNumberFormat="1" applyFont="1" applyFill="1" applyBorder="1" applyAlignment="1">
      <alignment vertical="center" wrapText="1"/>
      <protection/>
    </xf>
    <xf numFmtId="49" fontId="3" fillId="0" borderId="59" xfId="260" applyNumberFormat="1" applyFont="1" applyFill="1" applyBorder="1" applyAlignment="1">
      <alignment wrapText="1"/>
      <protection/>
    </xf>
    <xf numFmtId="49" fontId="4" fillId="0" borderId="59" xfId="260" applyNumberFormat="1" applyFont="1" applyFill="1" applyBorder="1">
      <alignment/>
      <protection/>
    </xf>
    <xf numFmtId="0" fontId="19" fillId="0" borderId="0" xfId="260" applyFont="1">
      <alignment/>
      <protection/>
    </xf>
    <xf numFmtId="0" fontId="3" fillId="0" borderId="59" xfId="261" applyNumberFormat="1" applyFont="1" applyFill="1" applyBorder="1" applyAlignment="1" applyProtection="1">
      <alignment horizontal="left" vertical="top" wrapText="1"/>
      <protection hidden="1"/>
    </xf>
    <xf numFmtId="49" fontId="3" fillId="0" borderId="60" xfId="260" applyNumberFormat="1" applyFont="1" applyFill="1" applyBorder="1" applyAlignment="1">
      <alignment wrapText="1"/>
      <protection/>
    </xf>
    <xf numFmtId="49" fontId="3" fillId="0" borderId="61" xfId="260" applyNumberFormat="1" applyFont="1" applyFill="1" applyBorder="1" applyAlignment="1">
      <alignment horizontal="center" vertical="center"/>
      <protection/>
    </xf>
    <xf numFmtId="49" fontId="4" fillId="0" borderId="60" xfId="260" applyNumberFormat="1" applyFont="1" applyFill="1" applyBorder="1" applyAlignment="1">
      <alignment wrapText="1"/>
      <protection/>
    </xf>
    <xf numFmtId="49" fontId="4" fillId="0" borderId="61" xfId="260" applyNumberFormat="1" applyFont="1" applyFill="1" applyBorder="1" applyAlignment="1">
      <alignment horizontal="center" vertical="center"/>
      <protection/>
    </xf>
    <xf numFmtId="49" fontId="3" fillId="0" borderId="62" xfId="260" applyNumberFormat="1" applyFont="1" applyFill="1" applyBorder="1">
      <alignment/>
      <protection/>
    </xf>
    <xf numFmtId="49" fontId="3" fillId="0" borderId="63" xfId="260" applyNumberFormat="1" applyFont="1" applyFill="1" applyBorder="1" applyAlignment="1">
      <alignment horizontal="center" vertical="center"/>
      <protection/>
    </xf>
    <xf numFmtId="49" fontId="2" fillId="0" borderId="0" xfId="260" applyNumberFormat="1" applyFont="1" applyFill="1" applyBorder="1">
      <alignment/>
      <protection/>
    </xf>
    <xf numFmtId="49" fontId="4" fillId="0" borderId="0" xfId="260" applyNumberFormat="1" applyFont="1" applyFill="1" applyBorder="1" applyAlignment="1">
      <alignment horizontal="center"/>
      <protection/>
    </xf>
    <xf numFmtId="0" fontId="3" fillId="0" borderId="0" xfId="260" applyFont="1" applyFill="1" applyBorder="1" applyAlignment="1">
      <alignment horizontal="center"/>
      <protection/>
    </xf>
    <xf numFmtId="49" fontId="18" fillId="0" borderId="0" xfId="260" applyNumberFormat="1" applyFont="1" applyFill="1" applyBorder="1">
      <alignment/>
      <protection/>
    </xf>
    <xf numFmtId="49" fontId="10" fillId="0" borderId="0" xfId="260" applyNumberFormat="1" applyFont="1" applyFill="1" applyBorder="1" applyAlignment="1">
      <alignment horizontal="center"/>
      <protection/>
    </xf>
    <xf numFmtId="0" fontId="10" fillId="0" borderId="0" xfId="260" applyFont="1" applyFill="1" applyAlignment="1">
      <alignment horizontal="center"/>
      <protection/>
    </xf>
    <xf numFmtId="0" fontId="16" fillId="0" borderId="0" xfId="260" applyFill="1" applyAlignment="1">
      <alignment horizontal="center"/>
      <protection/>
    </xf>
    <xf numFmtId="0" fontId="20" fillId="0" borderId="0" xfId="260" applyFont="1" applyFill="1" applyAlignment="1">
      <alignment horizontal="center"/>
      <protection/>
    </xf>
    <xf numFmtId="49" fontId="4" fillId="0" borderId="64" xfId="260" applyNumberFormat="1" applyFont="1" applyFill="1" applyBorder="1" applyAlignment="1">
      <alignment horizontal="center" vertical="center" wrapText="1"/>
      <protection/>
    </xf>
    <xf numFmtId="49" fontId="4" fillId="0" borderId="65" xfId="260" applyNumberFormat="1" applyFont="1" applyFill="1" applyBorder="1" applyAlignment="1">
      <alignment horizontal="center" vertical="center" wrapText="1"/>
      <protection/>
    </xf>
    <xf numFmtId="0" fontId="21" fillId="0" borderId="0" xfId="260" applyFont="1">
      <alignment/>
      <protection/>
    </xf>
    <xf numFmtId="49" fontId="22" fillId="0" borderId="58" xfId="259" applyNumberFormat="1" applyFont="1" applyBorder="1" applyAlignment="1">
      <alignment horizontal="left" vertical="center" wrapText="1"/>
      <protection/>
    </xf>
    <xf numFmtId="49" fontId="23" fillId="0" borderId="58" xfId="259" applyNumberFormat="1" applyFont="1" applyBorder="1" applyAlignment="1">
      <alignment horizontal="left" vertical="center" wrapText="1"/>
      <protection/>
    </xf>
    <xf numFmtId="0" fontId="88" fillId="0" borderId="58" xfId="0" applyFont="1" applyBorder="1" applyAlignment="1">
      <alignment horizontal="left" vertical="center" wrapText="1"/>
    </xf>
    <xf numFmtId="49" fontId="23" fillId="32" borderId="58" xfId="259" applyNumberFormat="1" applyFont="1" applyFill="1" applyBorder="1" applyAlignment="1">
      <alignment horizontal="left" vertical="center" wrapText="1"/>
      <protection/>
    </xf>
    <xf numFmtId="0" fontId="89" fillId="0" borderId="58" xfId="0" applyFont="1" applyBorder="1" applyAlignment="1">
      <alignment wrapText="1"/>
    </xf>
    <xf numFmtId="49" fontId="90" fillId="0" borderId="58" xfId="151" applyNumberFormat="1" applyFont="1" applyBorder="1" applyAlignment="1" applyProtection="1">
      <alignment horizontal="center" vertical="center" wrapText="1"/>
      <protection/>
    </xf>
    <xf numFmtId="49" fontId="90" fillId="0" borderId="58" xfId="152" applyNumberFormat="1" applyFont="1" applyBorder="1" applyAlignment="1" applyProtection="1">
      <alignment horizontal="center" vertical="center" wrapText="1"/>
      <protection/>
    </xf>
    <xf numFmtId="183" fontId="2" fillId="0" borderId="58" xfId="0" applyNumberFormat="1" applyFont="1" applyFill="1" applyBorder="1" applyAlignment="1">
      <alignment horizontal="right" vertical="center"/>
    </xf>
    <xf numFmtId="183" fontId="91" fillId="0" borderId="58" xfId="0" applyNumberFormat="1" applyFont="1" applyBorder="1" applyAlignment="1">
      <alignment horizontal="right" vertical="center"/>
    </xf>
    <xf numFmtId="183" fontId="2" fillId="0" borderId="58" xfId="0" applyNumberFormat="1" applyFont="1" applyFill="1" applyBorder="1" applyAlignment="1">
      <alignment horizontal="right" vertical="center" wrapText="1"/>
    </xf>
    <xf numFmtId="0" fontId="14" fillId="0" borderId="58" xfId="0" applyFont="1" applyFill="1" applyBorder="1" applyAlignment="1">
      <alignment horizontal="left" wrapText="1"/>
    </xf>
    <xf numFmtId="183" fontId="92" fillId="0" borderId="58" xfId="0" applyNumberFormat="1" applyFont="1" applyBorder="1" applyAlignment="1">
      <alignment horizontal="right" vertical="center"/>
    </xf>
    <xf numFmtId="183" fontId="10" fillId="0" borderId="58" xfId="0" applyNumberFormat="1" applyFont="1" applyFill="1" applyBorder="1" applyAlignment="1">
      <alignment horizontal="right" vertical="center" wrapText="1"/>
    </xf>
    <xf numFmtId="183" fontId="10" fillId="0" borderId="58" xfId="0" applyNumberFormat="1" applyFont="1" applyFill="1" applyBorder="1" applyAlignment="1">
      <alignment horizontal="right" vertical="center"/>
    </xf>
    <xf numFmtId="0" fontId="4" fillId="0" borderId="0" xfId="260" applyFont="1" applyFill="1" applyAlignment="1">
      <alignment horizontal="center"/>
      <protection/>
    </xf>
    <xf numFmtId="0" fontId="16" fillId="0" borderId="0" xfId="260" applyAlignment="1">
      <alignment horizontal="right"/>
      <protection/>
    </xf>
    <xf numFmtId="0" fontId="4" fillId="0" borderId="65" xfId="260" applyFont="1" applyFill="1" applyBorder="1" applyAlignment="1">
      <alignment horizontal="center" vertical="center" wrapText="1"/>
      <protection/>
    </xf>
    <xf numFmtId="0" fontId="4" fillId="0" borderId="0" xfId="260" applyFont="1" applyFill="1" applyBorder="1" applyAlignment="1">
      <alignment horizontal="right"/>
      <protection/>
    </xf>
    <xf numFmtId="49" fontId="64" fillId="32" borderId="58" xfId="150" applyNumberFormat="1" applyFill="1" applyBorder="1" applyAlignment="1" applyProtection="1">
      <alignment horizontal="center" vertical="center" wrapText="1"/>
      <protection/>
    </xf>
    <xf numFmtId="4" fontId="3" fillId="0" borderId="58" xfId="260" applyNumberFormat="1" applyFont="1" applyFill="1" applyBorder="1" applyAlignment="1">
      <alignment horizontal="right" vertical="center"/>
      <protection/>
    </xf>
    <xf numFmtId="4" fontId="4" fillId="0" borderId="58" xfId="261" applyNumberFormat="1" applyFont="1" applyFill="1" applyBorder="1" applyAlignment="1" applyProtection="1">
      <alignment horizontal="right" vertical="center"/>
      <protection hidden="1"/>
    </xf>
    <xf numFmtId="4" fontId="4" fillId="0" borderId="58" xfId="261" applyNumberFormat="1" applyFont="1" applyFill="1" applyBorder="1" applyAlignment="1" applyProtection="1">
      <alignment horizontal="right" vertical="center" wrapText="1"/>
      <protection hidden="1"/>
    </xf>
    <xf numFmtId="4" fontId="4" fillId="0" borderId="58" xfId="260" applyNumberFormat="1" applyFont="1" applyFill="1" applyBorder="1" applyAlignment="1">
      <alignment horizontal="right" vertical="center"/>
      <protection/>
    </xf>
    <xf numFmtId="4" fontId="3" fillId="0" borderId="58" xfId="260" applyNumberFormat="1" applyFont="1" applyFill="1" applyBorder="1" applyAlignment="1">
      <alignment horizontal="right" vertical="center"/>
      <protection/>
    </xf>
    <xf numFmtId="4" fontId="4" fillId="0" borderId="58" xfId="260" applyNumberFormat="1" applyFont="1" applyFill="1" applyBorder="1" applyAlignment="1">
      <alignment horizontal="right" vertical="center"/>
      <protection/>
    </xf>
    <xf numFmtId="4" fontId="3" fillId="0" borderId="58" xfId="261" applyNumberFormat="1" applyFont="1" applyFill="1" applyBorder="1" applyAlignment="1" applyProtection="1">
      <alignment horizontal="right" vertical="center"/>
      <protection hidden="1"/>
    </xf>
    <xf numFmtId="4" fontId="3" fillId="0" borderId="61" xfId="260" applyNumberFormat="1" applyFont="1" applyFill="1" applyBorder="1" applyAlignment="1">
      <alignment horizontal="right" vertical="center"/>
      <protection/>
    </xf>
    <xf numFmtId="4" fontId="4" fillId="0" borderId="61" xfId="260" applyNumberFormat="1" applyFont="1" applyFill="1" applyBorder="1" applyAlignment="1">
      <alignment horizontal="right" vertical="center"/>
      <protection/>
    </xf>
    <xf numFmtId="4" fontId="3" fillId="0" borderId="63" xfId="260" applyNumberFormat="1" applyFont="1" applyFill="1" applyBorder="1" applyAlignment="1">
      <alignment horizontal="right" vertical="center"/>
      <protection/>
    </xf>
    <xf numFmtId="49" fontId="22" fillId="0" borderId="58" xfId="262" applyNumberFormat="1" applyFont="1" applyBorder="1" applyAlignment="1">
      <alignment horizontal="center" vertical="center" wrapText="1"/>
      <protection/>
    </xf>
    <xf numFmtId="184" fontId="22" fillId="0" borderId="58" xfId="272" applyNumberFormat="1" applyFont="1" applyBorder="1" applyAlignment="1">
      <alignment horizontal="center" vertical="center" wrapText="1"/>
    </xf>
    <xf numFmtId="49" fontId="22" fillId="0" borderId="58" xfId="262" applyNumberFormat="1" applyFont="1" applyFill="1" applyBorder="1" applyAlignment="1">
      <alignment horizontal="center" vertical="center" wrapText="1"/>
      <protection/>
    </xf>
    <xf numFmtId="49" fontId="22" fillId="0" borderId="58" xfId="259" applyNumberFormat="1" applyFont="1" applyBorder="1" applyAlignment="1">
      <alignment horizontal="center" vertical="center" wrapText="1"/>
      <protection/>
    </xf>
    <xf numFmtId="0" fontId="23" fillId="0" borderId="58" xfId="259" applyFont="1" applyBorder="1">
      <alignment/>
      <protection/>
    </xf>
    <xf numFmtId="184" fontId="22" fillId="0" borderId="58" xfId="259" applyNumberFormat="1" applyFont="1" applyBorder="1" applyAlignment="1">
      <alignment vertical="center"/>
      <protection/>
    </xf>
    <xf numFmtId="49" fontId="23" fillId="0" borderId="58" xfId="259" applyNumberFormat="1" applyFont="1" applyBorder="1" applyAlignment="1">
      <alignment horizontal="center" vertical="center" wrapText="1"/>
      <protection/>
    </xf>
    <xf numFmtId="184" fontId="23" fillId="0" borderId="58" xfId="272" applyNumberFormat="1" applyFont="1" applyBorder="1" applyAlignment="1">
      <alignment horizontal="center" vertical="center" wrapText="1"/>
    </xf>
    <xf numFmtId="184" fontId="23" fillId="0" borderId="58" xfId="259" applyNumberFormat="1" applyFont="1" applyBorder="1" applyAlignment="1">
      <alignment vertical="center"/>
      <protection/>
    </xf>
    <xf numFmtId="49" fontId="23" fillId="0" borderId="58" xfId="272" applyNumberFormat="1" applyFont="1" applyBorder="1" applyAlignment="1">
      <alignment horizontal="center" vertical="center" wrapText="1"/>
    </xf>
    <xf numFmtId="0" fontId="89" fillId="0" borderId="58" xfId="0" applyFont="1" applyBorder="1" applyAlignment="1">
      <alignment horizontal="justify"/>
    </xf>
    <xf numFmtId="0" fontId="23" fillId="0" borderId="58" xfId="259" applyNumberFormat="1" applyFont="1" applyBorder="1" applyAlignment="1">
      <alignment horizontal="center" vertical="center"/>
      <protection/>
    </xf>
    <xf numFmtId="0" fontId="89" fillId="0" borderId="58" xfId="0" applyFont="1" applyBorder="1" applyAlignment="1">
      <alignment/>
    </xf>
    <xf numFmtId="49" fontId="23" fillId="0" borderId="58" xfId="259" applyNumberFormat="1" applyFont="1" applyBorder="1" applyAlignment="1">
      <alignment horizontal="center" vertical="center"/>
      <protection/>
    </xf>
    <xf numFmtId="49" fontId="22" fillId="0" borderId="58" xfId="272" applyNumberFormat="1" applyFont="1" applyBorder="1" applyAlignment="1">
      <alignment horizontal="center" vertical="center" wrapText="1"/>
    </xf>
    <xf numFmtId="49" fontId="22" fillId="0" borderId="58" xfId="259" applyNumberFormat="1" applyFont="1" applyBorder="1" applyAlignment="1">
      <alignment horizontal="center" vertical="center"/>
      <protection/>
    </xf>
    <xf numFmtId="49" fontId="23" fillId="32" borderId="58" xfId="272" applyNumberFormat="1" applyFont="1" applyFill="1" applyBorder="1" applyAlignment="1">
      <alignment horizontal="center" vertical="center" wrapText="1"/>
    </xf>
    <xf numFmtId="0" fontId="89" fillId="0" borderId="58" xfId="0" applyFont="1" applyBorder="1" applyAlignment="1">
      <alignment horizontal="left" wrapText="1"/>
    </xf>
    <xf numFmtId="0" fontId="93" fillId="0" borderId="0" xfId="0" applyFont="1" applyAlignment="1">
      <alignment/>
    </xf>
    <xf numFmtId="4" fontId="22" fillId="0" borderId="58" xfId="272" applyNumberFormat="1" applyFont="1" applyBorder="1" applyAlignment="1">
      <alignment horizontal="right" vertical="center" wrapText="1"/>
    </xf>
    <xf numFmtId="4" fontId="22" fillId="0" borderId="58" xfId="259" applyNumberFormat="1" applyFont="1" applyBorder="1" applyAlignment="1">
      <alignment horizontal="right" vertical="center"/>
      <protection/>
    </xf>
    <xf numFmtId="4" fontId="23" fillId="0" borderId="58" xfId="259" applyNumberFormat="1" applyFont="1" applyBorder="1" applyAlignment="1">
      <alignment horizontal="right" vertical="center"/>
      <protection/>
    </xf>
    <xf numFmtId="4" fontId="23" fillId="0" borderId="58" xfId="272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49" fontId="25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/>
    </xf>
    <xf numFmtId="49" fontId="26" fillId="0" borderId="0" xfId="0" applyNumberFormat="1" applyFont="1" applyAlignment="1">
      <alignment horizontal="right"/>
    </xf>
    <xf numFmtId="49" fontId="28" fillId="0" borderId="0" xfId="0" applyNumberFormat="1" applyFont="1" applyBorder="1" applyAlignment="1">
      <alignment horizontal="center"/>
    </xf>
    <xf numFmtId="0" fontId="13" fillId="0" borderId="66" xfId="0" applyFont="1" applyBorder="1" applyAlignment="1">
      <alignment horizontal="left"/>
    </xf>
    <xf numFmtId="0" fontId="13" fillId="0" borderId="66" xfId="0" applyFont="1" applyBorder="1" applyAlignment="1">
      <alignment/>
    </xf>
    <xf numFmtId="49" fontId="13" fillId="0" borderId="66" xfId="0" applyNumberFormat="1" applyFont="1" applyBorder="1" applyAlignment="1">
      <alignment/>
    </xf>
    <xf numFmtId="49" fontId="26" fillId="0" borderId="66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49" fontId="25" fillId="0" borderId="0" xfId="0" applyNumberFormat="1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4" borderId="0" xfId="0" applyNumberFormat="1" applyFont="1" applyFill="1" applyBorder="1" applyAlignment="1">
      <alignment horizontal="right"/>
    </xf>
    <xf numFmtId="49" fontId="25" fillId="4" borderId="0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Border="1" applyAlignment="1">
      <alignment horizontal="center"/>
    </xf>
    <xf numFmtId="49" fontId="25" fillId="0" borderId="0" xfId="0" applyNumberFormat="1" applyFont="1" applyAlignment="1">
      <alignment horizontal="right"/>
    </xf>
    <xf numFmtId="0" fontId="0" fillId="4" borderId="0" xfId="0" applyFill="1" applyAlignment="1">
      <alignment/>
    </xf>
    <xf numFmtId="0" fontId="0" fillId="33" borderId="0" xfId="0" applyFill="1" applyAlignment="1">
      <alignment/>
    </xf>
    <xf numFmtId="0" fontId="25" fillId="0" borderId="0" xfId="0" applyFont="1" applyBorder="1" applyAlignment="1">
      <alignment horizontal="left" wrapText="1"/>
    </xf>
    <xf numFmtId="0" fontId="13" fillId="0" borderId="67" xfId="0" applyFont="1" applyBorder="1" applyAlignment="1">
      <alignment horizontal="center" vertical="center"/>
    </xf>
    <xf numFmtId="0" fontId="30" fillId="0" borderId="58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/>
    </xf>
    <xf numFmtId="4" fontId="30" fillId="0" borderId="68" xfId="0" applyNumberFormat="1" applyFont="1" applyBorder="1" applyAlignment="1" applyProtection="1">
      <alignment horizontal="right" wrapText="1"/>
      <protection locked="0"/>
    </xf>
    <xf numFmtId="49" fontId="30" fillId="0" borderId="58" xfId="0" applyNumberFormat="1" applyFont="1" applyBorder="1" applyAlignment="1">
      <alignment horizontal="right" vertical="center"/>
    </xf>
    <xf numFmtId="0" fontId="30" fillId="0" borderId="69" xfId="0" applyFont="1" applyFill="1" applyBorder="1" applyAlignment="1">
      <alignment horizontal="left" vertical="center" wrapText="1"/>
    </xf>
    <xf numFmtId="4" fontId="1" fillId="0" borderId="68" xfId="0" applyNumberFormat="1" applyFont="1" applyBorder="1" applyAlignment="1" applyProtection="1">
      <alignment horizontal="right" wrapText="1"/>
      <protection locked="0"/>
    </xf>
    <xf numFmtId="4" fontId="1" fillId="0" borderId="70" xfId="0" applyNumberFormat="1" applyFont="1" applyBorder="1" applyAlignment="1" applyProtection="1">
      <alignment horizontal="right" wrapText="1"/>
      <protection locked="0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66" xfId="0" applyFont="1" applyBorder="1" applyAlignment="1">
      <alignment horizontal="left"/>
    </xf>
    <xf numFmtId="0" fontId="1" fillId="0" borderId="66" xfId="0" applyFont="1" applyBorder="1" applyAlignment="1">
      <alignment/>
    </xf>
    <xf numFmtId="49" fontId="1" fillId="0" borderId="66" xfId="0" applyNumberFormat="1" applyFont="1" applyBorder="1" applyAlignment="1">
      <alignment/>
    </xf>
    <xf numFmtId="0" fontId="1" fillId="0" borderId="58" xfId="0" applyFont="1" applyFill="1" applyBorder="1" applyAlignment="1">
      <alignment horizontal="left" wrapText="1"/>
    </xf>
    <xf numFmtId="4" fontId="1" fillId="0" borderId="58" xfId="0" applyNumberFormat="1" applyFont="1" applyFill="1" applyBorder="1" applyAlignment="1">
      <alignment horizontal="right"/>
    </xf>
    <xf numFmtId="0" fontId="1" fillId="0" borderId="58" xfId="0" applyFont="1" applyFill="1" applyBorder="1" applyAlignment="1" applyProtection="1">
      <alignment horizontal="left" wrapText="1"/>
      <protection locked="0"/>
    </xf>
    <xf numFmtId="0" fontId="30" fillId="0" borderId="58" xfId="0" applyFont="1" applyFill="1" applyBorder="1" applyAlignment="1">
      <alignment horizontal="left" wrapText="1"/>
    </xf>
    <xf numFmtId="49" fontId="30" fillId="0" borderId="58" xfId="0" applyNumberFormat="1" applyFont="1" applyFill="1" applyBorder="1" applyAlignment="1">
      <alignment horizontal="center"/>
    </xf>
    <xf numFmtId="4" fontId="30" fillId="0" borderId="58" xfId="0" applyNumberFormat="1" applyFont="1" applyFill="1" applyBorder="1" applyAlignment="1">
      <alignment horizontal="right"/>
    </xf>
    <xf numFmtId="49" fontId="64" fillId="0" borderId="28" xfId="165" applyNumberFormat="1" applyFont="1" applyAlignment="1" applyProtection="1">
      <alignment horizontal="center"/>
      <protection/>
    </xf>
    <xf numFmtId="0" fontId="94" fillId="0" borderId="58" xfId="0" applyFont="1" applyBorder="1" applyAlignment="1">
      <alignment horizontal="justify"/>
    </xf>
    <xf numFmtId="49" fontId="1" fillId="0" borderId="58" xfId="259" applyNumberFormat="1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wrapText="1"/>
    </xf>
    <xf numFmtId="4" fontId="1" fillId="0" borderId="71" xfId="0" applyNumberFormat="1" applyFont="1" applyBorder="1" applyAlignment="1" applyProtection="1">
      <alignment horizontal="right" wrapText="1"/>
      <protection locked="0"/>
    </xf>
    <xf numFmtId="49" fontId="64" fillId="0" borderId="58" xfId="165" applyNumberFormat="1" applyFont="1" applyBorder="1" applyAlignment="1" applyProtection="1">
      <alignment horizontal="center"/>
      <protection/>
    </xf>
    <xf numFmtId="4" fontId="1" fillId="0" borderId="58" xfId="0" applyNumberFormat="1" applyFont="1" applyBorder="1" applyAlignment="1" applyProtection="1">
      <alignment horizontal="right" wrapText="1"/>
      <protection locked="0"/>
    </xf>
    <xf numFmtId="49" fontId="1" fillId="0" borderId="58" xfId="0" applyNumberFormat="1" applyFont="1" applyBorder="1" applyAlignment="1">
      <alignment horizontal="center" vertical="center"/>
    </xf>
    <xf numFmtId="49" fontId="30" fillId="0" borderId="58" xfId="0" applyNumberFormat="1" applyFont="1" applyFill="1" applyBorder="1" applyAlignment="1">
      <alignment horizontal="center" wrapText="1"/>
    </xf>
    <xf numFmtId="49" fontId="1" fillId="0" borderId="58" xfId="0" applyNumberFormat="1" applyFont="1" applyFill="1" applyBorder="1" applyAlignment="1">
      <alignment horizontal="center" wrapText="1"/>
    </xf>
    <xf numFmtId="0" fontId="64" fillId="19" borderId="58" xfId="205" applyNumberFormat="1" applyFont="1" applyBorder="1" applyAlignment="1" applyProtection="1">
      <alignment horizontal="left" wrapText="1" indent="2"/>
      <protection/>
    </xf>
    <xf numFmtId="49" fontId="64" fillId="0" borderId="58" xfId="215" applyNumberFormat="1" applyFont="1" applyBorder="1" applyAlignment="1" applyProtection="1">
      <alignment horizontal="center"/>
      <protection/>
    </xf>
    <xf numFmtId="4" fontId="1" fillId="0" borderId="58" xfId="0" applyNumberFormat="1" applyFont="1" applyFill="1" applyBorder="1" applyAlignment="1" applyProtection="1">
      <alignment horizontal="right" wrapText="1"/>
      <protection locked="0"/>
    </xf>
    <xf numFmtId="0" fontId="1" fillId="32" borderId="0" xfId="0" applyFont="1" applyFill="1" applyBorder="1" applyAlignment="1">
      <alignment wrapText="1"/>
    </xf>
    <xf numFmtId="0" fontId="64" fillId="32" borderId="34" xfId="153" applyNumberFormat="1" applyFont="1" applyFill="1" applyAlignment="1" applyProtection="1">
      <alignment wrapText="1"/>
      <protection/>
    </xf>
    <xf numFmtId="0" fontId="64" fillId="32" borderId="11" xfId="153" applyNumberFormat="1" applyFont="1" applyFill="1" applyBorder="1" applyAlignment="1" applyProtection="1">
      <alignment wrapText="1"/>
      <protection/>
    </xf>
    <xf numFmtId="0" fontId="64" fillId="32" borderId="58" xfId="153" applyNumberFormat="1" applyFont="1" applyFill="1" applyBorder="1" applyAlignment="1" applyProtection="1">
      <alignment wrapText="1"/>
      <protection/>
    </xf>
    <xf numFmtId="49" fontId="30" fillId="0" borderId="58" xfId="0" applyNumberFormat="1" applyFont="1" applyFill="1" applyBorder="1" applyAlignment="1">
      <alignment horizontal="center" vertical="center" wrapText="1"/>
    </xf>
    <xf numFmtId="4" fontId="30" fillId="0" borderId="58" xfId="0" applyNumberFormat="1" applyFont="1" applyFill="1" applyBorder="1" applyAlignment="1">
      <alignment horizontal="right" vertical="center"/>
    </xf>
    <xf numFmtId="0" fontId="1" fillId="0" borderId="72" xfId="0" applyFont="1" applyFill="1" applyBorder="1" applyAlignment="1">
      <alignment horizontal="left" wrapText="1"/>
    </xf>
    <xf numFmtId="49" fontId="1" fillId="0" borderId="73" xfId="0" applyNumberFormat="1" applyFont="1" applyFill="1" applyBorder="1" applyAlignment="1">
      <alignment horizontal="center" wrapText="1"/>
    </xf>
    <xf numFmtId="4" fontId="1" fillId="0" borderId="71" xfId="0" applyNumberFormat="1" applyFont="1" applyFill="1" applyBorder="1" applyAlignment="1">
      <alignment horizontal="right"/>
    </xf>
    <xf numFmtId="4" fontId="1" fillId="0" borderId="74" xfId="0" applyNumberFormat="1" applyFont="1" applyFill="1" applyBorder="1" applyAlignment="1">
      <alignment horizontal="right"/>
    </xf>
    <xf numFmtId="49" fontId="64" fillId="32" borderId="58" xfId="165" applyNumberFormat="1" applyFont="1" applyFill="1" applyBorder="1" applyAlignment="1" applyProtection="1">
      <alignment horizontal="center"/>
      <protection/>
    </xf>
    <xf numFmtId="4" fontId="1" fillId="32" borderId="58" xfId="0" applyNumberFormat="1" applyFont="1" applyFill="1" applyBorder="1" applyAlignment="1">
      <alignment horizontal="right"/>
    </xf>
    <xf numFmtId="4" fontId="30" fillId="32" borderId="68" xfId="0" applyNumberFormat="1" applyFont="1" applyFill="1" applyBorder="1" applyAlignment="1">
      <alignment horizontal="right"/>
    </xf>
    <xf numFmtId="0" fontId="73" fillId="32" borderId="58" xfId="153" applyNumberFormat="1" applyFont="1" applyFill="1" applyBorder="1" applyAlignment="1" applyProtection="1">
      <alignment wrapText="1"/>
      <protection/>
    </xf>
    <xf numFmtId="49" fontId="73" fillId="32" borderId="58" xfId="165" applyNumberFormat="1" applyFont="1" applyFill="1" applyBorder="1" applyAlignment="1" applyProtection="1">
      <alignment horizontal="center"/>
      <protection/>
    </xf>
    <xf numFmtId="4" fontId="30" fillId="32" borderId="58" xfId="0" applyNumberFormat="1" applyFont="1" applyFill="1" applyBorder="1" applyAlignment="1">
      <alignment horizontal="right"/>
    </xf>
    <xf numFmtId="0" fontId="73" fillId="32" borderId="4" xfId="153" applyNumberFormat="1" applyFont="1" applyFill="1" applyBorder="1" applyAlignment="1" applyProtection="1">
      <alignment wrapText="1"/>
      <protection/>
    </xf>
    <xf numFmtId="49" fontId="73" fillId="32" borderId="75" xfId="165" applyNumberFormat="1" applyFont="1" applyFill="1" applyBorder="1" applyAlignment="1" applyProtection="1">
      <alignment horizontal="center"/>
      <protection/>
    </xf>
    <xf numFmtId="49" fontId="31" fillId="4" borderId="0" xfId="0" applyNumberFormat="1" applyFont="1" applyFill="1" applyBorder="1" applyAlignment="1">
      <alignment horizontal="right"/>
    </xf>
    <xf numFmtId="49" fontId="24" fillId="4" borderId="0" xfId="0" applyNumberFormat="1" applyFont="1" applyFill="1" applyAlignment="1">
      <alignment/>
    </xf>
    <xf numFmtId="0" fontId="73" fillId="32" borderId="34" xfId="153" applyNumberFormat="1" applyFont="1" applyFill="1" applyAlignment="1" applyProtection="1">
      <alignment wrapText="1"/>
      <protection/>
    </xf>
    <xf numFmtId="49" fontId="73" fillId="0" borderId="28" xfId="165" applyNumberFormat="1" applyFont="1" applyAlignment="1" applyProtection="1">
      <alignment horizontal="center"/>
      <protection/>
    </xf>
    <xf numFmtId="49" fontId="31" fillId="4" borderId="0" xfId="0" applyNumberFormat="1" applyFont="1" applyFill="1" applyBorder="1" applyAlignment="1">
      <alignment horizontal="right" wrapText="1"/>
    </xf>
    <xf numFmtId="49" fontId="24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0" fontId="65" fillId="32" borderId="35" xfId="151" applyNumberFormat="1" applyFont="1" applyFill="1" applyBorder="1" applyAlignment="1" applyProtection="1">
      <alignment horizontal="left" wrapText="1"/>
      <protection/>
    </xf>
    <xf numFmtId="0" fontId="65" fillId="32" borderId="13" xfId="152" applyNumberFormat="1" applyFont="1" applyFill="1" applyBorder="1" applyAlignment="1" applyProtection="1">
      <alignment horizontal="left" wrapText="1" indent="1"/>
      <protection/>
    </xf>
    <xf numFmtId="49" fontId="64" fillId="32" borderId="18" xfId="164" applyNumberFormat="1" applyFont="1" applyFill="1" applyBorder="1" applyAlignment="1" applyProtection="1">
      <alignment horizontal="center"/>
      <protection/>
    </xf>
    <xf numFmtId="0" fontId="65" fillId="32" borderId="6" xfId="153" applyNumberFormat="1" applyFont="1" applyFill="1" applyBorder="1" applyAlignment="1" applyProtection="1">
      <alignment horizontal="left" wrapText="1" indent="2"/>
      <protection/>
    </xf>
    <xf numFmtId="49" fontId="65" fillId="32" borderId="21" xfId="165" applyNumberFormat="1" applyFont="1" applyFill="1" applyBorder="1" applyAlignment="1" applyProtection="1">
      <alignment horizontal="center"/>
      <protection/>
    </xf>
    <xf numFmtId="4" fontId="22" fillId="0" borderId="58" xfId="259" applyNumberFormat="1" applyFont="1" applyBorder="1" applyAlignment="1">
      <alignment horizontal="right"/>
      <protection/>
    </xf>
    <xf numFmtId="49" fontId="90" fillId="0" borderId="61" xfId="152" applyNumberFormat="1" applyFont="1" applyBorder="1" applyProtection="1">
      <alignment horizontal="center" vertical="center" wrapText="1"/>
      <protection/>
    </xf>
    <xf numFmtId="49" fontId="90" fillId="0" borderId="61" xfId="178" applyNumberFormat="1" applyFont="1" applyBorder="1" applyProtection="1">
      <alignment horizontal="center" vertical="center" wrapText="1"/>
      <protection/>
    </xf>
    <xf numFmtId="0" fontId="65" fillId="0" borderId="58" xfId="202" applyNumberFormat="1" applyFont="1" applyBorder="1" applyAlignment="1" applyProtection="1">
      <alignment horizontal="left" wrapText="1"/>
      <protection/>
    </xf>
    <xf numFmtId="49" fontId="65" fillId="32" borderId="58" xfId="163" applyNumberFormat="1" applyFont="1" applyFill="1" applyBorder="1" applyAlignment="1" applyProtection="1">
      <alignment horizontal="center"/>
      <protection/>
    </xf>
    <xf numFmtId="0" fontId="65" fillId="0" borderId="58" xfId="42" applyNumberFormat="1" applyFont="1" applyBorder="1" applyAlignment="1" applyProtection="1">
      <alignment horizontal="left" wrapText="1"/>
      <protection/>
    </xf>
    <xf numFmtId="49" fontId="65" fillId="32" borderId="58" xfId="164" applyNumberFormat="1" applyFont="1" applyFill="1" applyBorder="1" applyAlignment="1" applyProtection="1">
      <alignment horizontal="center"/>
      <protection/>
    </xf>
    <xf numFmtId="0" fontId="65" fillId="0" borderId="58" xfId="41" applyNumberFormat="1" applyFont="1" applyBorder="1" applyAlignment="1" applyProtection="1">
      <alignment horizontal="left" wrapText="1" indent="1"/>
      <protection/>
    </xf>
    <xf numFmtId="49" fontId="65" fillId="32" borderId="58" xfId="51" applyNumberFormat="1" applyFont="1" applyFill="1" applyBorder="1" applyAlignment="1" applyProtection="1">
      <alignment horizontal="center"/>
      <protection/>
    </xf>
    <xf numFmtId="0" fontId="65" fillId="0" borderId="58" xfId="43" applyNumberFormat="1" applyFont="1" applyBorder="1" applyAlignment="1" applyProtection="1">
      <alignment horizontal="left" wrapText="1" indent="2"/>
      <protection/>
    </xf>
    <xf numFmtId="0" fontId="65" fillId="0" borderId="58" xfId="44" applyNumberFormat="1" applyFont="1" applyBorder="1" applyAlignment="1" applyProtection="1">
      <alignment horizontal="left" wrapText="1" indent="2"/>
      <protection/>
    </xf>
    <xf numFmtId="49" fontId="65" fillId="32" borderId="58" xfId="52" applyNumberFormat="1" applyFont="1" applyFill="1" applyBorder="1" applyAlignment="1" applyProtection="1">
      <alignment horizontal="center" shrinkToFit="1"/>
      <protection/>
    </xf>
    <xf numFmtId="4" fontId="64" fillId="32" borderId="58" xfId="167" applyNumberFormat="1" applyFont="1" applyFill="1" applyBorder="1" applyAlignment="1" applyProtection="1">
      <alignment horizontal="right" shrinkToFit="1"/>
      <protection/>
    </xf>
    <xf numFmtId="0" fontId="64" fillId="32" borderId="58" xfId="57" applyNumberFormat="1" applyFont="1" applyFill="1" applyBorder="1" applyAlignment="1" applyProtection="1">
      <alignment/>
      <protection/>
    </xf>
    <xf numFmtId="4" fontId="64" fillId="32" borderId="58" xfId="215" applyNumberFormat="1" applyFont="1" applyFill="1" applyBorder="1" applyAlignment="1" applyProtection="1">
      <alignment horizontal="right" shrinkToFit="1"/>
      <protection/>
    </xf>
    <xf numFmtId="49" fontId="64" fillId="32" borderId="58" xfId="164" applyNumberFormat="1" applyFont="1" applyFill="1" applyBorder="1" applyAlignment="1" applyProtection="1">
      <alignment horizontal="center"/>
      <protection/>
    </xf>
    <xf numFmtId="49" fontId="65" fillId="32" borderId="1" xfId="163" applyNumberFormat="1" applyFont="1" applyFill="1" applyBorder="1" applyAlignment="1" applyProtection="1">
      <alignment horizontal="center"/>
      <protection/>
    </xf>
    <xf numFmtId="4" fontId="64" fillId="32" borderId="21" xfId="167" applyNumberFormat="1" applyFont="1" applyFill="1" applyBorder="1" applyAlignment="1" applyProtection="1">
      <alignment horizontal="right"/>
      <protection/>
    </xf>
    <xf numFmtId="49" fontId="65" fillId="32" borderId="18" xfId="164" applyNumberFormat="1" applyFont="1" applyFill="1" applyBorder="1" applyAlignment="1" applyProtection="1">
      <alignment horizontal="center"/>
      <protection/>
    </xf>
    <xf numFmtId="49" fontId="22" fillId="0" borderId="58" xfId="259" applyNumberFormat="1" applyFont="1" applyBorder="1" applyAlignment="1">
      <alignment horizontal="center" wrapText="1"/>
      <protection/>
    </xf>
    <xf numFmtId="0" fontId="4" fillId="0" borderId="0" xfId="260" applyFont="1" applyFill="1" applyAlignment="1">
      <alignment horizontal="center"/>
      <protection/>
    </xf>
    <xf numFmtId="0" fontId="4" fillId="0" borderId="0" xfId="0" applyFont="1" applyAlignment="1">
      <alignment horizont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/>
    </xf>
    <xf numFmtId="0" fontId="11" fillId="0" borderId="58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7" fillId="0" borderId="0" xfId="0" applyFont="1" applyBorder="1" applyAlignment="1">
      <alignment horizontal="left"/>
    </xf>
    <xf numFmtId="49" fontId="13" fillId="0" borderId="61" xfId="0" applyNumberFormat="1" applyFont="1" applyBorder="1" applyAlignment="1">
      <alignment horizontal="center" vertical="center" wrapText="1"/>
    </xf>
    <xf numFmtId="49" fontId="13" fillId="0" borderId="74" xfId="0" applyNumberFormat="1" applyFont="1" applyBorder="1" applyAlignment="1">
      <alignment horizontal="center" vertical="center" wrapText="1"/>
    </xf>
    <xf numFmtId="49" fontId="13" fillId="0" borderId="70" xfId="0" applyNumberFormat="1" applyFont="1" applyBorder="1" applyAlignment="1">
      <alignment horizontal="center" vertical="center" wrapText="1"/>
    </xf>
    <xf numFmtId="49" fontId="13" fillId="0" borderId="67" xfId="0" applyNumberFormat="1" applyFont="1" applyBorder="1" applyAlignment="1">
      <alignment horizontal="center" vertical="center" wrapText="1"/>
    </xf>
    <xf numFmtId="49" fontId="13" fillId="0" borderId="79" xfId="0" applyNumberFormat="1" applyFont="1" applyBorder="1" applyAlignment="1">
      <alignment horizontal="center" vertical="center" wrapText="1"/>
    </xf>
    <xf numFmtId="49" fontId="13" fillId="0" borderId="8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 horizontal="left"/>
    </xf>
    <xf numFmtId="0" fontId="12" fillId="0" borderId="0" xfId="0" applyFont="1" applyAlignment="1">
      <alignment/>
    </xf>
    <xf numFmtId="0" fontId="30" fillId="0" borderId="0" xfId="0" applyFont="1" applyBorder="1" applyAlignment="1">
      <alignment horizontal="left"/>
    </xf>
    <xf numFmtId="49" fontId="1" fillId="0" borderId="58" xfId="0" applyNumberFormat="1" applyFont="1" applyBorder="1" applyAlignment="1">
      <alignment horizontal="center" vertical="center" wrapText="1"/>
    </xf>
    <xf numFmtId="0" fontId="4" fillId="32" borderId="58" xfId="0" applyFont="1" applyFill="1" applyBorder="1" applyAlignment="1">
      <alignment horizontal="left" vertical="center" wrapText="1"/>
    </xf>
    <xf numFmtId="0" fontId="4" fillId="32" borderId="58" xfId="0" applyFont="1" applyFill="1" applyBorder="1" applyAlignment="1">
      <alignment horizontal="left" wrapText="1"/>
    </xf>
    <xf numFmtId="0" fontId="13" fillId="32" borderId="58" xfId="0" applyFont="1" applyFill="1" applyBorder="1" applyAlignment="1">
      <alignment wrapText="1"/>
    </xf>
  </cellXfs>
  <cellStyles count="2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2 2" xfId="175"/>
    <cellStyle name="xl53" xfId="176"/>
    <cellStyle name="xl54" xfId="177"/>
    <cellStyle name="xl55" xfId="178"/>
    <cellStyle name="xl56" xfId="179"/>
    <cellStyle name="xl57" xfId="180"/>
    <cellStyle name="xl58" xfId="181"/>
    <cellStyle name="xl59" xfId="182"/>
    <cellStyle name="xl60" xfId="183"/>
    <cellStyle name="xl61" xfId="184"/>
    <cellStyle name="xl62" xfId="185"/>
    <cellStyle name="xl63" xfId="186"/>
    <cellStyle name="xl64" xfId="187"/>
    <cellStyle name="xl65" xfId="188"/>
    <cellStyle name="xl66" xfId="189"/>
    <cellStyle name="xl67" xfId="190"/>
    <cellStyle name="xl68" xfId="191"/>
    <cellStyle name="xl69" xfId="192"/>
    <cellStyle name="xl70" xfId="193"/>
    <cellStyle name="xl71" xfId="194"/>
    <cellStyle name="xl72" xfId="195"/>
    <cellStyle name="xl73" xfId="196"/>
    <cellStyle name="xl74" xfId="197"/>
    <cellStyle name="xl75" xfId="198"/>
    <cellStyle name="xl76" xfId="199"/>
    <cellStyle name="xl77" xfId="200"/>
    <cellStyle name="xl78" xfId="201"/>
    <cellStyle name="xl79" xfId="202"/>
    <cellStyle name="xl80" xfId="203"/>
    <cellStyle name="xl81" xfId="204"/>
    <cellStyle name="xl82" xfId="205"/>
    <cellStyle name="xl83" xfId="206"/>
    <cellStyle name="xl84" xfId="207"/>
    <cellStyle name="xl85" xfId="208"/>
    <cellStyle name="xl86" xfId="209"/>
    <cellStyle name="xl87" xfId="210"/>
    <cellStyle name="xl88" xfId="211"/>
    <cellStyle name="xl89" xfId="212"/>
    <cellStyle name="xl90" xfId="213"/>
    <cellStyle name="xl91" xfId="214"/>
    <cellStyle name="xl92" xfId="215"/>
    <cellStyle name="xl93" xfId="216"/>
    <cellStyle name="xl94" xfId="217"/>
    <cellStyle name="xl95" xfId="218"/>
    <cellStyle name="xl96" xfId="219"/>
    <cellStyle name="xl97" xfId="220"/>
    <cellStyle name="xl98" xfId="221"/>
    <cellStyle name="xl99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ывод" xfId="230"/>
    <cellStyle name="Вычисление" xfId="231"/>
    <cellStyle name="Currency" xfId="232"/>
    <cellStyle name="Currency [0]" xfId="233"/>
    <cellStyle name="Денежный 10" xfId="234"/>
    <cellStyle name="Денежный 11" xfId="235"/>
    <cellStyle name="Денежный 12" xfId="236"/>
    <cellStyle name="Денежный 13" xfId="237"/>
    <cellStyle name="Денежный 14" xfId="238"/>
    <cellStyle name="Денежный 15" xfId="239"/>
    <cellStyle name="Денежный 16" xfId="240"/>
    <cellStyle name="Денежный 17" xfId="241"/>
    <cellStyle name="Денежный 18" xfId="242"/>
    <cellStyle name="Денежный 2" xfId="243"/>
    <cellStyle name="Денежный 3" xfId="244"/>
    <cellStyle name="Денежный 4" xfId="245"/>
    <cellStyle name="Денежный 5" xfId="246"/>
    <cellStyle name="Денежный 6" xfId="247"/>
    <cellStyle name="Денежный 7" xfId="248"/>
    <cellStyle name="Денежный 8" xfId="249"/>
    <cellStyle name="Денежный 9" xfId="250"/>
    <cellStyle name="Заголовок 1" xfId="251"/>
    <cellStyle name="Заголовок 2" xfId="252"/>
    <cellStyle name="Заголовок 3" xfId="253"/>
    <cellStyle name="Заголовок 4" xfId="254"/>
    <cellStyle name="Итог" xfId="255"/>
    <cellStyle name="Контрольная ячейка" xfId="256"/>
    <cellStyle name="Название" xfId="257"/>
    <cellStyle name="Нейтральный" xfId="258"/>
    <cellStyle name="Обычный 2" xfId="259"/>
    <cellStyle name="Обычный 3" xfId="260"/>
    <cellStyle name="Обычный_Tmp2" xfId="261"/>
    <cellStyle name="Обычный_Лист1_1" xfId="262"/>
    <cellStyle name="Плохой" xfId="263"/>
    <cellStyle name="Пояснение" xfId="264"/>
    <cellStyle name="Примечание" xfId="265"/>
    <cellStyle name="Percent" xfId="266"/>
    <cellStyle name="Процентный 2" xfId="267"/>
    <cellStyle name="Связанная ячейка" xfId="268"/>
    <cellStyle name="Текст предупреждения" xfId="269"/>
    <cellStyle name="Comma" xfId="270"/>
    <cellStyle name="Comma [0]" xfId="271"/>
    <cellStyle name="Финансовый 2" xfId="272"/>
    <cellStyle name="Хороший" xfId="2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4"/>
  <sheetViews>
    <sheetView tabSelected="1" zoomScaleSheetLayoutView="50" zoomScalePageLayoutView="0" workbookViewId="0" topLeftCell="A1">
      <selection activeCell="D19" sqref="D19"/>
    </sheetView>
  </sheetViews>
  <sheetFormatPr defaultColWidth="9.00390625" defaultRowHeight="12.75"/>
  <cols>
    <col min="1" max="1" width="83.875" style="32" customWidth="1"/>
    <col min="2" max="2" width="21.75390625" style="33" customWidth="1"/>
    <col min="3" max="3" width="17.375" style="34" customWidth="1"/>
    <col min="4" max="16384" width="9.125" style="34" customWidth="1"/>
  </cols>
  <sheetData>
    <row r="1" ht="18.75">
      <c r="B1" s="34" t="s">
        <v>186</v>
      </c>
    </row>
    <row r="2" ht="18.75">
      <c r="B2" s="34" t="s">
        <v>117</v>
      </c>
    </row>
    <row r="3" ht="20.25" customHeight="1">
      <c r="B3" s="34"/>
    </row>
    <row r="5" spans="1:3" ht="15.75">
      <c r="A5" s="243" t="s">
        <v>571</v>
      </c>
      <c r="B5" s="243"/>
      <c r="C5" s="243"/>
    </row>
    <row r="6" spans="1:2" ht="13.5" customHeight="1">
      <c r="A6" s="77"/>
      <c r="B6" s="77"/>
    </row>
    <row r="7" spans="1:3" ht="18.75">
      <c r="A7" s="36"/>
      <c r="B7" s="36"/>
      <c r="C7" s="96" t="s">
        <v>342</v>
      </c>
    </row>
    <row r="8" spans="1:3" s="37" customFormat="1" ht="38.25">
      <c r="A8" s="99" t="s">
        <v>121</v>
      </c>
      <c r="B8" s="99" t="s">
        <v>237</v>
      </c>
      <c r="C8" s="99" t="s">
        <v>238</v>
      </c>
    </row>
    <row r="9" spans="1:3" ht="16.5" thickBot="1">
      <c r="A9" s="99" t="s">
        <v>123</v>
      </c>
      <c r="B9" s="99" t="s">
        <v>9</v>
      </c>
      <c r="C9" s="99" t="s">
        <v>236</v>
      </c>
    </row>
    <row r="10" spans="1:3" ht="15.75">
      <c r="A10" s="218" t="s">
        <v>559</v>
      </c>
      <c r="B10" s="239" t="s">
        <v>125</v>
      </c>
      <c r="C10" s="240">
        <v>233219710.19</v>
      </c>
    </row>
    <row r="11" spans="1:3" s="80" customFormat="1" ht="16.5">
      <c r="A11" s="219" t="s">
        <v>239</v>
      </c>
      <c r="B11" s="241"/>
      <c r="C11" s="220"/>
    </row>
    <row r="12" spans="1:3" ht="15.75">
      <c r="A12" s="221" t="s">
        <v>240</v>
      </c>
      <c r="B12" s="222" t="s">
        <v>241</v>
      </c>
      <c r="C12" s="240">
        <v>84209870.95</v>
      </c>
    </row>
    <row r="13" spans="1:3" ht="15.75">
      <c r="A13" s="221" t="s">
        <v>242</v>
      </c>
      <c r="B13" s="222" t="s">
        <v>243</v>
      </c>
      <c r="C13" s="240">
        <v>50200701.03</v>
      </c>
    </row>
    <row r="14" spans="1:3" ht="15.75">
      <c r="A14" s="221" t="s">
        <v>187</v>
      </c>
      <c r="B14" s="222" t="s">
        <v>188</v>
      </c>
      <c r="C14" s="240">
        <v>50200701.03</v>
      </c>
    </row>
    <row r="15" spans="1:3" ht="34.5">
      <c r="A15" s="221" t="s">
        <v>244</v>
      </c>
      <c r="B15" s="222" t="s">
        <v>245</v>
      </c>
      <c r="C15" s="240">
        <v>47131752.17</v>
      </c>
    </row>
    <row r="16" spans="1:3" ht="57">
      <c r="A16" s="221" t="s">
        <v>246</v>
      </c>
      <c r="B16" s="222" t="s">
        <v>247</v>
      </c>
      <c r="C16" s="240">
        <v>33996.25</v>
      </c>
    </row>
    <row r="17" spans="1:3" ht="23.25">
      <c r="A17" s="221" t="s">
        <v>248</v>
      </c>
      <c r="B17" s="222" t="s">
        <v>249</v>
      </c>
      <c r="C17" s="240">
        <v>392641.91</v>
      </c>
    </row>
    <row r="18" spans="1:3" ht="45.75">
      <c r="A18" s="221" t="s">
        <v>250</v>
      </c>
      <c r="B18" s="222" t="s">
        <v>251</v>
      </c>
      <c r="C18" s="240">
        <v>434250.7</v>
      </c>
    </row>
    <row r="19" spans="1:3" ht="45.75">
      <c r="A19" s="221" t="s">
        <v>560</v>
      </c>
      <c r="B19" s="222" t="s">
        <v>567</v>
      </c>
      <c r="C19" s="240">
        <v>2208060</v>
      </c>
    </row>
    <row r="20" spans="1:3" ht="23.25">
      <c r="A20" s="221" t="s">
        <v>252</v>
      </c>
      <c r="B20" s="222" t="s">
        <v>253</v>
      </c>
      <c r="C20" s="240">
        <v>8615487.01</v>
      </c>
    </row>
    <row r="21" spans="1:3" ht="15.75">
      <c r="A21" s="221" t="s">
        <v>189</v>
      </c>
      <c r="B21" s="222" t="s">
        <v>190</v>
      </c>
      <c r="C21" s="240">
        <v>8615487.01</v>
      </c>
    </row>
    <row r="22" spans="1:3" ht="34.5">
      <c r="A22" s="221" t="s">
        <v>254</v>
      </c>
      <c r="B22" s="222" t="s">
        <v>255</v>
      </c>
      <c r="C22" s="240">
        <v>3977422.18</v>
      </c>
    </row>
    <row r="23" spans="1:3" ht="57">
      <c r="A23" s="221" t="s">
        <v>561</v>
      </c>
      <c r="B23" s="222" t="s">
        <v>257</v>
      </c>
      <c r="C23" s="240">
        <v>3977422.18</v>
      </c>
    </row>
    <row r="24" spans="1:3" ht="45.75">
      <c r="A24" s="221" t="s">
        <v>258</v>
      </c>
      <c r="B24" s="222" t="s">
        <v>259</v>
      </c>
      <c r="C24" s="240">
        <v>27972.15</v>
      </c>
    </row>
    <row r="25" spans="1:3" ht="57">
      <c r="A25" s="221" t="s">
        <v>562</v>
      </c>
      <c r="B25" s="222" t="s">
        <v>261</v>
      </c>
      <c r="C25" s="240">
        <v>27972.15</v>
      </c>
    </row>
    <row r="26" spans="1:3" ht="34.5">
      <c r="A26" s="221" t="s">
        <v>262</v>
      </c>
      <c r="B26" s="222" t="s">
        <v>263</v>
      </c>
      <c r="C26" s="240">
        <v>5288345.27</v>
      </c>
    </row>
    <row r="27" spans="1:3" ht="57">
      <c r="A27" s="221" t="s">
        <v>563</v>
      </c>
      <c r="B27" s="222" t="s">
        <v>265</v>
      </c>
      <c r="C27" s="240">
        <v>5288345.27</v>
      </c>
    </row>
    <row r="28" spans="1:3" ht="34.5">
      <c r="A28" s="221" t="s">
        <v>266</v>
      </c>
      <c r="B28" s="222" t="s">
        <v>267</v>
      </c>
      <c r="C28" s="240">
        <v>-678252.59</v>
      </c>
    </row>
    <row r="29" spans="1:3" ht="57">
      <c r="A29" s="221" t="s">
        <v>564</v>
      </c>
      <c r="B29" s="222" t="s">
        <v>269</v>
      </c>
      <c r="C29" s="240">
        <v>-678252.59</v>
      </c>
    </row>
    <row r="30" spans="1:3" ht="15.75">
      <c r="A30" s="221" t="s">
        <v>270</v>
      </c>
      <c r="B30" s="222" t="s">
        <v>271</v>
      </c>
      <c r="C30" s="240">
        <v>4821.08</v>
      </c>
    </row>
    <row r="31" spans="1:3" ht="15.75">
      <c r="A31" s="221" t="s">
        <v>191</v>
      </c>
      <c r="B31" s="222" t="s">
        <v>272</v>
      </c>
      <c r="C31" s="240">
        <v>4821.08</v>
      </c>
    </row>
    <row r="32" spans="1:3" ht="15.75">
      <c r="A32" s="221" t="s">
        <v>191</v>
      </c>
      <c r="B32" s="222" t="s">
        <v>192</v>
      </c>
      <c r="C32" s="240">
        <v>4821.08</v>
      </c>
    </row>
    <row r="33" spans="1:3" ht="15.75">
      <c r="A33" s="221" t="s">
        <v>273</v>
      </c>
      <c r="B33" s="222" t="s">
        <v>274</v>
      </c>
      <c r="C33" s="240">
        <v>7974096.22</v>
      </c>
    </row>
    <row r="34" spans="1:3" ht="15.75">
      <c r="A34" s="221" t="s">
        <v>193</v>
      </c>
      <c r="B34" s="222" t="s">
        <v>194</v>
      </c>
      <c r="C34" s="240">
        <v>562919.51</v>
      </c>
    </row>
    <row r="35" spans="1:3" ht="23.25">
      <c r="A35" s="221" t="s">
        <v>275</v>
      </c>
      <c r="B35" s="222" t="s">
        <v>276</v>
      </c>
      <c r="C35" s="240">
        <v>562919.51</v>
      </c>
    </row>
    <row r="36" spans="1:3" ht="15.75">
      <c r="A36" s="221" t="s">
        <v>195</v>
      </c>
      <c r="B36" s="222" t="s">
        <v>196</v>
      </c>
      <c r="C36" s="240">
        <v>7411176.71</v>
      </c>
    </row>
    <row r="37" spans="1:3" ht="15.75">
      <c r="A37" s="221" t="s">
        <v>277</v>
      </c>
      <c r="B37" s="222" t="s">
        <v>278</v>
      </c>
      <c r="C37" s="240">
        <v>6063718.24</v>
      </c>
    </row>
    <row r="38" spans="1:3" ht="23.25">
      <c r="A38" s="221" t="s">
        <v>279</v>
      </c>
      <c r="B38" s="222" t="s">
        <v>280</v>
      </c>
      <c r="C38" s="240">
        <v>6063718.24</v>
      </c>
    </row>
    <row r="39" spans="1:3" ht="15.75">
      <c r="A39" s="221" t="s">
        <v>281</v>
      </c>
      <c r="B39" s="222" t="s">
        <v>282</v>
      </c>
      <c r="C39" s="240">
        <v>1347458.47</v>
      </c>
    </row>
    <row r="40" spans="1:3" ht="23.25">
      <c r="A40" s="221" t="s">
        <v>283</v>
      </c>
      <c r="B40" s="222" t="s">
        <v>284</v>
      </c>
      <c r="C40" s="240">
        <v>1347458.47</v>
      </c>
    </row>
    <row r="41" spans="1:3" ht="23.25">
      <c r="A41" s="221" t="s">
        <v>285</v>
      </c>
      <c r="B41" s="222" t="s">
        <v>286</v>
      </c>
      <c r="C41" s="240">
        <v>13161894.92</v>
      </c>
    </row>
    <row r="42" spans="1:3" ht="45.75">
      <c r="A42" s="221" t="s">
        <v>287</v>
      </c>
      <c r="B42" s="222" t="s">
        <v>288</v>
      </c>
      <c r="C42" s="240">
        <v>11947550.49</v>
      </c>
    </row>
    <row r="43" spans="1:3" ht="34.5">
      <c r="A43" s="221" t="s">
        <v>289</v>
      </c>
      <c r="B43" s="222" t="s">
        <v>290</v>
      </c>
      <c r="C43" s="240">
        <v>11947550.13</v>
      </c>
    </row>
    <row r="44" spans="1:3" ht="34.5">
      <c r="A44" s="221" t="s">
        <v>197</v>
      </c>
      <c r="B44" s="222" t="s">
        <v>198</v>
      </c>
      <c r="C44" s="240">
        <v>11947550.13</v>
      </c>
    </row>
    <row r="45" spans="1:3" ht="45.75">
      <c r="A45" s="221" t="s">
        <v>291</v>
      </c>
      <c r="B45" s="222" t="s">
        <v>292</v>
      </c>
      <c r="C45" s="240">
        <v>0.36</v>
      </c>
    </row>
    <row r="46" spans="1:3" ht="34.5">
      <c r="A46" s="221" t="s">
        <v>293</v>
      </c>
      <c r="B46" s="222" t="s">
        <v>205</v>
      </c>
      <c r="C46" s="240">
        <v>0.36</v>
      </c>
    </row>
    <row r="47" spans="1:3" ht="34.5">
      <c r="A47" s="221" t="s">
        <v>294</v>
      </c>
      <c r="B47" s="222" t="s">
        <v>295</v>
      </c>
      <c r="C47" s="240">
        <v>1214344.43</v>
      </c>
    </row>
    <row r="48" spans="1:3" ht="34.5">
      <c r="A48" s="221" t="s">
        <v>296</v>
      </c>
      <c r="B48" s="222" t="s">
        <v>297</v>
      </c>
      <c r="C48" s="240">
        <v>1214344.43</v>
      </c>
    </row>
    <row r="49" spans="1:3" ht="34.5">
      <c r="A49" s="221" t="s">
        <v>199</v>
      </c>
      <c r="B49" s="222" t="s">
        <v>200</v>
      </c>
      <c r="C49" s="240">
        <v>1214344.43</v>
      </c>
    </row>
    <row r="50" spans="1:3" ht="15.75">
      <c r="A50" s="221" t="s">
        <v>298</v>
      </c>
      <c r="B50" s="222" t="s">
        <v>299</v>
      </c>
      <c r="C50" s="240">
        <v>1696179.96</v>
      </c>
    </row>
    <row r="51" spans="1:3" ht="15.75">
      <c r="A51" s="221" t="s">
        <v>300</v>
      </c>
      <c r="B51" s="222" t="s">
        <v>301</v>
      </c>
      <c r="C51" s="240">
        <v>1282582.7</v>
      </c>
    </row>
    <row r="52" spans="1:3" ht="15.75">
      <c r="A52" s="221" t="s">
        <v>302</v>
      </c>
      <c r="B52" s="222" t="s">
        <v>303</v>
      </c>
      <c r="C52" s="240">
        <v>1282582.7</v>
      </c>
    </row>
    <row r="53" spans="1:3" ht="23.25">
      <c r="A53" s="221" t="s">
        <v>207</v>
      </c>
      <c r="B53" s="222" t="s">
        <v>206</v>
      </c>
      <c r="C53" s="240">
        <v>1282582.7</v>
      </c>
    </row>
    <row r="54" spans="1:3" ht="15.75">
      <c r="A54" s="221" t="s">
        <v>304</v>
      </c>
      <c r="B54" s="222" t="s">
        <v>305</v>
      </c>
      <c r="C54" s="240">
        <v>413597.26</v>
      </c>
    </row>
    <row r="55" spans="1:3" ht="23.25">
      <c r="A55" s="221" t="s">
        <v>489</v>
      </c>
      <c r="B55" s="222" t="s">
        <v>505</v>
      </c>
      <c r="C55" s="240">
        <v>413597.26</v>
      </c>
    </row>
    <row r="56" spans="1:3" ht="23.25">
      <c r="A56" s="221" t="s">
        <v>306</v>
      </c>
      <c r="B56" s="222" t="s">
        <v>201</v>
      </c>
      <c r="C56" s="240">
        <v>413597.26</v>
      </c>
    </row>
    <row r="57" spans="1:3" ht="15.75">
      <c r="A57" s="221" t="s">
        <v>307</v>
      </c>
      <c r="B57" s="222" t="s">
        <v>308</v>
      </c>
      <c r="C57" s="240">
        <v>2017939.76</v>
      </c>
    </row>
    <row r="58" spans="1:3" ht="23.25">
      <c r="A58" s="221" t="s">
        <v>309</v>
      </c>
      <c r="B58" s="222" t="s">
        <v>310</v>
      </c>
      <c r="C58" s="240">
        <v>2017939.76</v>
      </c>
    </row>
    <row r="59" spans="1:3" ht="23.25">
      <c r="A59" s="221" t="s">
        <v>311</v>
      </c>
      <c r="B59" s="222" t="s">
        <v>312</v>
      </c>
      <c r="C59" s="240">
        <v>2017939.76</v>
      </c>
    </row>
    <row r="60" spans="1:3" ht="23.25">
      <c r="A60" s="221" t="s">
        <v>202</v>
      </c>
      <c r="B60" s="222" t="s">
        <v>203</v>
      </c>
      <c r="C60" s="240">
        <v>2017939.76</v>
      </c>
    </row>
    <row r="61" spans="1:3" ht="15.75">
      <c r="A61" s="221" t="s">
        <v>313</v>
      </c>
      <c r="B61" s="222" t="s">
        <v>314</v>
      </c>
      <c r="C61" s="240">
        <v>491752.36</v>
      </c>
    </row>
    <row r="62" spans="1:3" ht="23.25">
      <c r="A62" s="221" t="s">
        <v>490</v>
      </c>
      <c r="B62" s="222" t="s">
        <v>506</v>
      </c>
      <c r="C62" s="240">
        <v>90519.97</v>
      </c>
    </row>
    <row r="63" spans="1:3" ht="23.25">
      <c r="A63" s="221" t="s">
        <v>491</v>
      </c>
      <c r="B63" s="222" t="s">
        <v>507</v>
      </c>
      <c r="C63" s="240">
        <v>90519.97</v>
      </c>
    </row>
    <row r="64" spans="1:3" ht="57">
      <c r="A64" s="221" t="s">
        <v>492</v>
      </c>
      <c r="B64" s="222" t="s">
        <v>508</v>
      </c>
      <c r="C64" s="240">
        <v>142066.71</v>
      </c>
    </row>
    <row r="65" spans="1:3" ht="23.25">
      <c r="A65" s="221" t="s">
        <v>493</v>
      </c>
      <c r="B65" s="222" t="s">
        <v>509</v>
      </c>
      <c r="C65" s="240">
        <v>142066.71</v>
      </c>
    </row>
    <row r="66" spans="1:3" ht="34.5">
      <c r="A66" s="221" t="s">
        <v>494</v>
      </c>
      <c r="B66" s="222" t="s">
        <v>510</v>
      </c>
      <c r="C66" s="240">
        <v>142066.71</v>
      </c>
    </row>
    <row r="67" spans="1:3" ht="15.75">
      <c r="A67" s="221" t="s">
        <v>495</v>
      </c>
      <c r="B67" s="222" t="s">
        <v>511</v>
      </c>
      <c r="C67" s="240">
        <v>259165.68</v>
      </c>
    </row>
    <row r="68" spans="1:3" ht="15.75">
      <c r="A68" s="221" t="s">
        <v>496</v>
      </c>
      <c r="B68" s="222" t="s">
        <v>512</v>
      </c>
      <c r="C68" s="240">
        <v>259165.68</v>
      </c>
    </row>
    <row r="69" spans="1:3" ht="34.5">
      <c r="A69" s="221" t="s">
        <v>497</v>
      </c>
      <c r="B69" s="222" t="s">
        <v>513</v>
      </c>
      <c r="C69" s="240">
        <v>259165.68</v>
      </c>
    </row>
    <row r="70" spans="1:3" ht="15.75">
      <c r="A70" s="221" t="s">
        <v>315</v>
      </c>
      <c r="B70" s="222" t="s">
        <v>316</v>
      </c>
      <c r="C70" s="240">
        <v>46998.61</v>
      </c>
    </row>
    <row r="71" spans="1:3" ht="15.75">
      <c r="A71" s="221" t="s">
        <v>317</v>
      </c>
      <c r="B71" s="222" t="s">
        <v>318</v>
      </c>
      <c r="C71" s="240">
        <v>30458.82</v>
      </c>
    </row>
    <row r="72" spans="1:3" ht="15.75">
      <c r="A72" s="221" t="s">
        <v>319</v>
      </c>
      <c r="B72" s="222" t="s">
        <v>320</v>
      </c>
      <c r="C72" s="240">
        <v>30458.82</v>
      </c>
    </row>
    <row r="73" spans="1:3" ht="15.75">
      <c r="A73" s="221" t="s">
        <v>498</v>
      </c>
      <c r="B73" s="222" t="s">
        <v>514</v>
      </c>
      <c r="C73" s="240">
        <v>16539.79</v>
      </c>
    </row>
    <row r="74" spans="1:3" ht="15.75">
      <c r="A74" s="221" t="s">
        <v>499</v>
      </c>
      <c r="B74" s="222" t="s">
        <v>515</v>
      </c>
      <c r="C74" s="240">
        <v>16539.79</v>
      </c>
    </row>
    <row r="75" spans="1:3" ht="15.75">
      <c r="A75" s="221" t="s">
        <v>321</v>
      </c>
      <c r="B75" s="222" t="s">
        <v>322</v>
      </c>
      <c r="C75" s="240">
        <v>149009839.24</v>
      </c>
    </row>
    <row r="76" spans="1:3" ht="23.25">
      <c r="A76" s="221" t="s">
        <v>323</v>
      </c>
      <c r="B76" s="222" t="s">
        <v>324</v>
      </c>
      <c r="C76" s="240">
        <v>149009839.24</v>
      </c>
    </row>
    <row r="77" spans="1:3" ht="15.75">
      <c r="A77" s="221" t="s">
        <v>325</v>
      </c>
      <c r="B77" s="222" t="s">
        <v>326</v>
      </c>
      <c r="C77" s="240">
        <v>48563500</v>
      </c>
    </row>
    <row r="78" spans="1:3" ht="23.25">
      <c r="A78" s="221" t="s">
        <v>500</v>
      </c>
      <c r="B78" s="222" t="s">
        <v>516</v>
      </c>
      <c r="C78" s="240">
        <v>48563500</v>
      </c>
    </row>
    <row r="79" spans="1:3" ht="23.25">
      <c r="A79" s="221" t="s">
        <v>501</v>
      </c>
      <c r="B79" s="222" t="s">
        <v>517</v>
      </c>
      <c r="C79" s="240">
        <v>48563500</v>
      </c>
    </row>
    <row r="80" spans="1:3" ht="15.75">
      <c r="A80" s="221" t="s">
        <v>208</v>
      </c>
      <c r="B80" s="222" t="s">
        <v>327</v>
      </c>
      <c r="C80" s="240">
        <v>36576139.24</v>
      </c>
    </row>
    <row r="81" spans="1:3" ht="15.75">
      <c r="A81" s="221" t="s">
        <v>328</v>
      </c>
      <c r="B81" s="222" t="s">
        <v>329</v>
      </c>
      <c r="C81" s="240">
        <v>6821183.13</v>
      </c>
    </row>
    <row r="82" spans="1:3" ht="23.25">
      <c r="A82" s="221" t="s">
        <v>330</v>
      </c>
      <c r="B82" s="222" t="s">
        <v>331</v>
      </c>
      <c r="C82" s="240">
        <v>6821183.13</v>
      </c>
    </row>
    <row r="83" spans="1:3" ht="15.75">
      <c r="A83" s="221" t="s">
        <v>332</v>
      </c>
      <c r="B83" s="222" t="s">
        <v>333</v>
      </c>
      <c r="C83" s="240">
        <v>29754956.11</v>
      </c>
    </row>
    <row r="84" spans="1:3" ht="15.75">
      <c r="A84" s="221" t="s">
        <v>204</v>
      </c>
      <c r="B84" s="222" t="s">
        <v>334</v>
      </c>
      <c r="C84" s="240">
        <v>29754956.11</v>
      </c>
    </row>
    <row r="85" spans="1:3" ht="15.75">
      <c r="A85" s="221" t="s">
        <v>209</v>
      </c>
      <c r="B85" s="222" t="s">
        <v>335</v>
      </c>
      <c r="C85" s="240">
        <v>1753400</v>
      </c>
    </row>
    <row r="86" spans="1:3" ht="23.25">
      <c r="A86" s="221" t="s">
        <v>336</v>
      </c>
      <c r="B86" s="222" t="s">
        <v>337</v>
      </c>
      <c r="C86" s="240">
        <v>336900</v>
      </c>
    </row>
    <row r="87" spans="1:3" ht="23.25">
      <c r="A87" s="221" t="s">
        <v>210</v>
      </c>
      <c r="B87" s="222" t="s">
        <v>338</v>
      </c>
      <c r="C87" s="240">
        <v>336900</v>
      </c>
    </row>
    <row r="88" spans="1:3" ht="23.25">
      <c r="A88" s="221" t="s">
        <v>339</v>
      </c>
      <c r="B88" s="222" t="s">
        <v>340</v>
      </c>
      <c r="C88" s="240">
        <v>1416500</v>
      </c>
    </row>
    <row r="89" spans="1:3" ht="23.25">
      <c r="A89" s="221" t="s">
        <v>211</v>
      </c>
      <c r="B89" s="222" t="s">
        <v>341</v>
      </c>
      <c r="C89" s="240">
        <v>1416500</v>
      </c>
    </row>
    <row r="90" spans="1:3" ht="15.75">
      <c r="A90" s="221" t="s">
        <v>502</v>
      </c>
      <c r="B90" s="222" t="s">
        <v>518</v>
      </c>
      <c r="C90" s="240">
        <v>62116800</v>
      </c>
    </row>
    <row r="91" spans="1:3" ht="34.5">
      <c r="A91" s="221" t="s">
        <v>565</v>
      </c>
      <c r="B91" s="222" t="s">
        <v>568</v>
      </c>
      <c r="C91" s="240">
        <v>54087400</v>
      </c>
    </row>
    <row r="92" spans="1:3" ht="34.5">
      <c r="A92" s="221" t="s">
        <v>566</v>
      </c>
      <c r="B92" s="222" t="s">
        <v>569</v>
      </c>
      <c r="C92" s="240">
        <v>54087400</v>
      </c>
    </row>
    <row r="93" spans="1:3" ht="15.75">
      <c r="A93" s="221" t="s">
        <v>503</v>
      </c>
      <c r="B93" s="222" t="s">
        <v>519</v>
      </c>
      <c r="C93" s="240">
        <v>8029400</v>
      </c>
    </row>
    <row r="94" spans="1:3" ht="15.75">
      <c r="A94" s="221" t="s">
        <v>504</v>
      </c>
      <c r="B94" s="222" t="s">
        <v>520</v>
      </c>
      <c r="C94" s="240">
        <v>8029400</v>
      </c>
    </row>
  </sheetData>
  <sheetProtection/>
  <mergeCells count="1">
    <mergeCell ref="A5:C5"/>
  </mergeCells>
  <printOptions/>
  <pageMargins left="0.5905511811023623" right="0.1968503937007874" top="0.7086614173228347" bottom="0.7086614173228347" header="0.3937007874015748" footer="0.1968503937007874"/>
  <pageSetup fitToHeight="0" fitToWidth="1" horizontalDpi="300" verticalDpi="300" orientation="portrait" paperSize="9" scale="7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SheetLayoutView="50" zoomScalePageLayoutView="0" workbookViewId="0" topLeftCell="A19">
      <selection activeCell="D19" sqref="D19"/>
    </sheetView>
  </sheetViews>
  <sheetFormatPr defaultColWidth="9.00390625" defaultRowHeight="12.75"/>
  <cols>
    <col min="1" max="1" width="79.00390625" style="32" customWidth="1"/>
    <col min="2" max="2" width="25.625" style="33" customWidth="1"/>
    <col min="3" max="3" width="16.875" style="76" customWidth="1"/>
    <col min="4" max="16384" width="9.125" style="34" customWidth="1"/>
  </cols>
  <sheetData>
    <row r="1" spans="2:3" ht="20.25">
      <c r="B1" s="34" t="s">
        <v>164</v>
      </c>
      <c r="C1" s="35"/>
    </row>
    <row r="2" spans="2:3" ht="20.25">
      <c r="B2" s="34" t="s">
        <v>117</v>
      </c>
      <c r="C2" s="35"/>
    </row>
    <row r="3" spans="2:3" ht="20.25">
      <c r="B3" s="34"/>
      <c r="C3" s="35"/>
    </row>
    <row r="4" ht="20.25">
      <c r="C4" s="35"/>
    </row>
    <row r="5" spans="1:3" ht="15.75">
      <c r="A5" s="243" t="s">
        <v>572</v>
      </c>
      <c r="B5" s="243"/>
      <c r="C5" s="243"/>
    </row>
    <row r="6" spans="1:3" ht="15.75">
      <c r="A6" s="95"/>
      <c r="B6" s="95"/>
      <c r="C6" s="95"/>
    </row>
    <row r="7" spans="1:3" ht="19.5" thickBot="1">
      <c r="A7" s="36"/>
      <c r="B7" s="36"/>
      <c r="C7" s="98" t="s">
        <v>342</v>
      </c>
    </row>
    <row r="8" spans="1:3" s="37" customFormat="1" ht="30.75" customHeight="1">
      <c r="A8" s="78" t="s">
        <v>165</v>
      </c>
      <c r="B8" s="79" t="s">
        <v>233</v>
      </c>
      <c r="C8" s="97" t="s">
        <v>232</v>
      </c>
    </row>
    <row r="9" spans="1:3" s="37" customFormat="1" ht="15.75">
      <c r="A9" s="38">
        <v>1</v>
      </c>
      <c r="B9" s="39">
        <v>2</v>
      </c>
      <c r="C9" s="40">
        <v>3</v>
      </c>
    </row>
    <row r="10" spans="1:3" ht="15.75">
      <c r="A10" s="41" t="s">
        <v>166</v>
      </c>
      <c r="B10" s="42" t="s">
        <v>25</v>
      </c>
      <c r="C10" s="100">
        <f>SUM(C11:C16)</f>
        <v>48276124.46</v>
      </c>
    </row>
    <row r="11" spans="1:3" ht="31.5">
      <c r="A11" s="43" t="s">
        <v>0</v>
      </c>
      <c r="B11" s="44" t="s">
        <v>26</v>
      </c>
      <c r="C11" s="101">
        <v>2801253.85</v>
      </c>
    </row>
    <row r="12" spans="1:3" s="37" customFormat="1" ht="47.25">
      <c r="A12" s="45" t="s">
        <v>31</v>
      </c>
      <c r="B12" s="39" t="s">
        <v>32</v>
      </c>
      <c r="C12" s="102">
        <v>717584.8</v>
      </c>
    </row>
    <row r="13" spans="1:3" ht="47.25">
      <c r="A13" s="43" t="s">
        <v>40</v>
      </c>
      <c r="B13" s="44" t="s">
        <v>41</v>
      </c>
      <c r="C13" s="101">
        <v>43260205.59</v>
      </c>
    </row>
    <row r="14" spans="1:3" ht="15.75">
      <c r="A14" s="43" t="s">
        <v>43</v>
      </c>
      <c r="B14" s="44" t="s">
        <v>44</v>
      </c>
      <c r="C14" s="101"/>
    </row>
    <row r="15" spans="1:3" ht="15.75">
      <c r="A15" s="43" t="s">
        <v>50</v>
      </c>
      <c r="B15" s="44" t="s">
        <v>45</v>
      </c>
      <c r="C15" s="101"/>
    </row>
    <row r="16" spans="1:3" s="47" customFormat="1" ht="15.75">
      <c r="A16" s="46" t="s">
        <v>167</v>
      </c>
      <c r="B16" s="44" t="s">
        <v>53</v>
      </c>
      <c r="C16" s="103">
        <v>1497080.22</v>
      </c>
    </row>
    <row r="17" spans="1:3" s="47" customFormat="1" ht="15.75">
      <c r="A17" s="48" t="s">
        <v>168</v>
      </c>
      <c r="B17" s="49" t="s">
        <v>63</v>
      </c>
      <c r="C17" s="104">
        <f>C18</f>
        <v>1416500</v>
      </c>
    </row>
    <row r="18" spans="1:3" s="47" customFormat="1" ht="15.75">
      <c r="A18" s="46" t="s">
        <v>64</v>
      </c>
      <c r="B18" s="44" t="s">
        <v>65</v>
      </c>
      <c r="C18" s="103">
        <v>1416500</v>
      </c>
    </row>
    <row r="19" spans="1:3" s="47" customFormat="1" ht="15.75">
      <c r="A19" s="50" t="s">
        <v>169</v>
      </c>
      <c r="B19" s="42" t="s">
        <v>69</v>
      </c>
      <c r="C19" s="100">
        <f>C20</f>
        <v>1991477.03</v>
      </c>
    </row>
    <row r="20" spans="1:3" s="47" customFormat="1" ht="31.5">
      <c r="A20" s="51" t="s">
        <v>170</v>
      </c>
      <c r="B20" s="44" t="s">
        <v>570</v>
      </c>
      <c r="C20" s="103">
        <v>1991477.03</v>
      </c>
    </row>
    <row r="21" spans="1:3" ht="15.75">
      <c r="A21" s="50" t="s">
        <v>171</v>
      </c>
      <c r="B21" s="42" t="s">
        <v>72</v>
      </c>
      <c r="C21" s="100">
        <f>SUM(C22:C26)</f>
        <v>51046277.81999999</v>
      </c>
    </row>
    <row r="22" spans="1:3" ht="15.75">
      <c r="A22" s="52" t="s">
        <v>73</v>
      </c>
      <c r="B22" s="53" t="s">
        <v>74</v>
      </c>
      <c r="C22" s="105">
        <v>336200</v>
      </c>
    </row>
    <row r="23" spans="1:3" ht="15.75">
      <c r="A23" s="52" t="s">
        <v>76</v>
      </c>
      <c r="B23" s="53" t="s">
        <v>75</v>
      </c>
      <c r="C23" s="105">
        <v>72100</v>
      </c>
    </row>
    <row r="24" spans="1:3" s="54" customFormat="1" ht="15.75">
      <c r="A24" s="51" t="s">
        <v>11</v>
      </c>
      <c r="B24" s="44" t="s">
        <v>77</v>
      </c>
      <c r="C24" s="105">
        <v>19371221.83</v>
      </c>
    </row>
    <row r="25" spans="1:3" s="54" customFormat="1" ht="15.75">
      <c r="A25" s="51" t="s">
        <v>12</v>
      </c>
      <c r="B25" s="44" t="s">
        <v>78</v>
      </c>
      <c r="C25" s="103">
        <v>31216755.99</v>
      </c>
    </row>
    <row r="26" spans="1:3" ht="15.75">
      <c r="A26" s="51" t="s">
        <v>1</v>
      </c>
      <c r="B26" s="44" t="s">
        <v>79</v>
      </c>
      <c r="C26" s="103">
        <v>50000</v>
      </c>
    </row>
    <row r="27" spans="1:3" ht="15.75">
      <c r="A27" s="55" t="s">
        <v>172</v>
      </c>
      <c r="B27" s="42" t="s">
        <v>81</v>
      </c>
      <c r="C27" s="100">
        <f>C28+C29+C30</f>
        <v>96141506.36999999</v>
      </c>
    </row>
    <row r="28" spans="1:3" s="57" customFormat="1" ht="15.75">
      <c r="A28" s="56" t="s">
        <v>2</v>
      </c>
      <c r="B28" s="44" t="s">
        <v>82</v>
      </c>
      <c r="C28" s="103">
        <v>1172043.29</v>
      </c>
    </row>
    <row r="29" spans="1:3" s="57" customFormat="1" ht="15.75">
      <c r="A29" s="56" t="s">
        <v>3</v>
      </c>
      <c r="B29" s="44" t="s">
        <v>87</v>
      </c>
      <c r="C29" s="103">
        <v>13669842.12</v>
      </c>
    </row>
    <row r="30" spans="1:3" s="57" customFormat="1" ht="15.75">
      <c r="A30" s="58" t="s">
        <v>4</v>
      </c>
      <c r="B30" s="44" t="s">
        <v>88</v>
      </c>
      <c r="C30" s="103">
        <v>81299620.96</v>
      </c>
    </row>
    <row r="31" spans="1:3" s="57" customFormat="1" ht="15.75">
      <c r="A31" s="59" t="s">
        <v>344</v>
      </c>
      <c r="B31" s="42" t="s">
        <v>345</v>
      </c>
      <c r="C31" s="100">
        <f>C32</f>
        <v>0</v>
      </c>
    </row>
    <row r="32" spans="1:3" s="57" customFormat="1" ht="15.75">
      <c r="A32" s="58" t="s">
        <v>343</v>
      </c>
      <c r="B32" s="44" t="s">
        <v>346</v>
      </c>
      <c r="C32" s="103">
        <v>0</v>
      </c>
    </row>
    <row r="33" spans="1:3" s="54" customFormat="1" ht="15.75">
      <c r="A33" s="59" t="s">
        <v>5</v>
      </c>
      <c r="B33" s="42" t="s">
        <v>90</v>
      </c>
      <c r="C33" s="100">
        <f>C34</f>
        <v>50138</v>
      </c>
    </row>
    <row r="34" spans="1:3" s="54" customFormat="1" ht="15.75">
      <c r="A34" s="51" t="s">
        <v>173</v>
      </c>
      <c r="B34" s="44" t="s">
        <v>91</v>
      </c>
      <c r="C34" s="101">
        <v>50138</v>
      </c>
    </row>
    <row r="35" spans="1:3" s="54" customFormat="1" ht="15.75">
      <c r="A35" s="60" t="s">
        <v>174</v>
      </c>
      <c r="B35" s="42" t="s">
        <v>95</v>
      </c>
      <c r="C35" s="100">
        <f>C36</f>
        <v>35460118.99</v>
      </c>
    </row>
    <row r="36" spans="1:3" s="47" customFormat="1" ht="15.75">
      <c r="A36" s="61" t="s">
        <v>175</v>
      </c>
      <c r="B36" s="44" t="s">
        <v>96</v>
      </c>
      <c r="C36" s="103">
        <v>35460118.99</v>
      </c>
    </row>
    <row r="37" spans="1:3" s="62" customFormat="1" ht="15.75">
      <c r="A37" s="41" t="s">
        <v>6</v>
      </c>
      <c r="B37" s="42" t="s">
        <v>101</v>
      </c>
      <c r="C37" s="100">
        <f>C38+C39+C40</f>
        <v>1119727</v>
      </c>
    </row>
    <row r="38" spans="1:3" s="62" customFormat="1" ht="15.75">
      <c r="A38" s="61" t="s">
        <v>176</v>
      </c>
      <c r="B38" s="44" t="s">
        <v>102</v>
      </c>
      <c r="C38" s="101">
        <v>734727</v>
      </c>
    </row>
    <row r="39" spans="1:3" s="62" customFormat="1" ht="15.75">
      <c r="A39" s="61" t="s">
        <v>177</v>
      </c>
      <c r="B39" s="44" t="s">
        <v>161</v>
      </c>
      <c r="C39" s="101">
        <v>100000</v>
      </c>
    </row>
    <row r="40" spans="1:3" s="62" customFormat="1" ht="15.75">
      <c r="A40" s="61" t="s">
        <v>521</v>
      </c>
      <c r="B40" s="44" t="s">
        <v>522</v>
      </c>
      <c r="C40" s="101">
        <v>285000</v>
      </c>
    </row>
    <row r="41" spans="1:3" s="62" customFormat="1" ht="15.75">
      <c r="A41" s="63" t="s">
        <v>178</v>
      </c>
      <c r="B41" s="42" t="s">
        <v>179</v>
      </c>
      <c r="C41" s="106">
        <f>C42</f>
        <v>377132.16</v>
      </c>
    </row>
    <row r="42" spans="1:3" s="62" customFormat="1" ht="15.75">
      <c r="A42" s="43" t="s">
        <v>180</v>
      </c>
      <c r="B42" s="44" t="s">
        <v>107</v>
      </c>
      <c r="C42" s="101">
        <v>377132.16</v>
      </c>
    </row>
    <row r="43" spans="1:3" ht="15.75">
      <c r="A43" s="60" t="s">
        <v>181</v>
      </c>
      <c r="B43" s="42" t="s">
        <v>108</v>
      </c>
      <c r="C43" s="100">
        <f>C44</f>
        <v>7636.45</v>
      </c>
    </row>
    <row r="44" spans="1:3" ht="15.75">
      <c r="A44" s="43" t="s">
        <v>182</v>
      </c>
      <c r="B44" s="44" t="s">
        <v>109</v>
      </c>
      <c r="C44" s="103">
        <v>7636.45</v>
      </c>
    </row>
    <row r="45" spans="1:3" ht="31.5">
      <c r="A45" s="64" t="s">
        <v>183</v>
      </c>
      <c r="B45" s="65" t="s">
        <v>114</v>
      </c>
      <c r="C45" s="107">
        <f>C46</f>
        <v>780072.1</v>
      </c>
    </row>
    <row r="46" spans="1:3" ht="15.75">
      <c r="A46" s="66" t="s">
        <v>184</v>
      </c>
      <c r="B46" s="67" t="s">
        <v>112</v>
      </c>
      <c r="C46" s="108">
        <v>780072.1</v>
      </c>
    </row>
    <row r="47" spans="1:3" ht="16.5" thickBot="1">
      <c r="A47" s="68" t="s">
        <v>185</v>
      </c>
      <c r="B47" s="69"/>
      <c r="C47" s="109">
        <f>C10+C19+C21+C27+C33+C35+C37+C41+C43+C45+C17+C31</f>
        <v>236666710.38</v>
      </c>
    </row>
    <row r="48" spans="1:3" s="54" customFormat="1" ht="18.75">
      <c r="A48" s="70"/>
      <c r="B48" s="71"/>
      <c r="C48" s="72"/>
    </row>
    <row r="49" spans="1:3" s="54" customFormat="1" ht="21" customHeight="1">
      <c r="A49" s="70"/>
      <c r="B49" s="71"/>
      <c r="C49" s="72"/>
    </row>
    <row r="50" spans="1:3" ht="20.25">
      <c r="A50" s="73"/>
      <c r="B50" s="74"/>
      <c r="C50" s="75"/>
    </row>
    <row r="51" spans="1:3" ht="20.25">
      <c r="A51" s="73"/>
      <c r="B51" s="74"/>
      <c r="C51" s="75"/>
    </row>
    <row r="52" spans="1:2" ht="20.25">
      <c r="A52" s="73"/>
      <c r="B52" s="74"/>
    </row>
  </sheetData>
  <sheetProtection/>
  <mergeCells count="1">
    <mergeCell ref="A5:C5"/>
  </mergeCells>
  <printOptions/>
  <pageMargins left="0.7086614173228347" right="0.31496062992125984" top="0.7480314960629921" bottom="0.7480314960629921" header="0.3937007874015748" footer="0.1968503937007874"/>
  <pageSetup fitToHeight="0" fitToWidth="1" horizontalDpi="300" verticalDpi="300" orientation="portrait" paperSize="9" scale="77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7"/>
  <sheetViews>
    <sheetView zoomScale="124" zoomScaleNormal="124" zoomScalePageLayoutView="0" workbookViewId="0" topLeftCell="A1">
      <selection activeCell="D19" sqref="D19"/>
    </sheetView>
  </sheetViews>
  <sheetFormatPr defaultColWidth="9.00390625" defaultRowHeight="12.75"/>
  <cols>
    <col min="1" max="1" width="54.125" style="0" customWidth="1"/>
    <col min="4" max="4" width="18.00390625" style="0" customWidth="1"/>
    <col min="5" max="5" width="8.25390625" style="0" customWidth="1"/>
    <col min="6" max="6" width="13.625" style="0" customWidth="1"/>
  </cols>
  <sheetData>
    <row r="1" spans="4:5" ht="15.75">
      <c r="D1" s="17" t="s">
        <v>120</v>
      </c>
      <c r="E1" s="17"/>
    </row>
    <row r="2" spans="4:5" ht="15.75">
      <c r="D2" s="17" t="s">
        <v>117</v>
      </c>
      <c r="E2" s="17"/>
    </row>
    <row r="3" spans="4:5" ht="15.75">
      <c r="D3" s="34"/>
      <c r="E3" s="34"/>
    </row>
    <row r="5" spans="1:6" ht="19.5" customHeight="1">
      <c r="A5" s="244" t="s">
        <v>602</v>
      </c>
      <c r="B5" s="244"/>
      <c r="C5" s="244"/>
      <c r="D5" s="244"/>
      <c r="E5" s="244"/>
      <c r="F5" s="244"/>
    </row>
    <row r="7" ht="12.75">
      <c r="F7" s="134" t="s">
        <v>342</v>
      </c>
    </row>
    <row r="8" spans="1:6" ht="78.75">
      <c r="A8" s="110" t="s">
        <v>19</v>
      </c>
      <c r="B8" s="110" t="s">
        <v>347</v>
      </c>
      <c r="C8" s="110" t="s">
        <v>348</v>
      </c>
      <c r="D8" s="111" t="s">
        <v>349</v>
      </c>
      <c r="E8" s="112" t="s">
        <v>350</v>
      </c>
      <c r="F8" s="112" t="s">
        <v>523</v>
      </c>
    </row>
    <row r="9" spans="1:6" ht="12.75">
      <c r="A9" s="81" t="s">
        <v>22</v>
      </c>
      <c r="B9" s="81"/>
      <c r="C9" s="114"/>
      <c r="D9" s="111"/>
      <c r="E9" s="111"/>
      <c r="F9" s="129">
        <f>F10+F62+F76+F88+F143+F234+F240+F265+F287+F291+F280+F225</f>
        <v>236666710.38</v>
      </c>
    </row>
    <row r="10" spans="1:6" ht="12.75">
      <c r="A10" s="81" t="s">
        <v>23</v>
      </c>
      <c r="B10" s="242" t="s">
        <v>24</v>
      </c>
      <c r="C10" s="113" t="s">
        <v>25</v>
      </c>
      <c r="D10" s="111"/>
      <c r="E10" s="111"/>
      <c r="F10" s="129">
        <f>F11+F19+F28+F46+F51</f>
        <v>48276124.45999999</v>
      </c>
    </row>
    <row r="11" spans="1:6" ht="33.75">
      <c r="A11" s="81" t="s">
        <v>351</v>
      </c>
      <c r="B11" s="113" t="s">
        <v>24</v>
      </c>
      <c r="C11" s="113" t="s">
        <v>26</v>
      </c>
      <c r="D11" s="111"/>
      <c r="E11" s="115"/>
      <c r="F11" s="130">
        <f>F12</f>
        <v>2801253.85</v>
      </c>
    </row>
    <row r="12" spans="1:6" ht="22.5">
      <c r="A12" s="120" t="s">
        <v>573</v>
      </c>
      <c r="B12" s="116" t="s">
        <v>24</v>
      </c>
      <c r="C12" s="116" t="s">
        <v>26</v>
      </c>
      <c r="D12" s="119" t="s">
        <v>27</v>
      </c>
      <c r="E12" s="118"/>
      <c r="F12" s="131">
        <f>F14</f>
        <v>2801253.85</v>
      </c>
    </row>
    <row r="13" spans="1:6" ht="22.5">
      <c r="A13" s="120" t="s">
        <v>352</v>
      </c>
      <c r="B13" s="116" t="s">
        <v>24</v>
      </c>
      <c r="C13" s="116" t="s">
        <v>26</v>
      </c>
      <c r="D13" s="119" t="s">
        <v>353</v>
      </c>
      <c r="E13" s="118"/>
      <c r="F13" s="131">
        <f>F14</f>
        <v>2801253.85</v>
      </c>
    </row>
    <row r="14" spans="1:6" ht="45">
      <c r="A14" s="82" t="s">
        <v>354</v>
      </c>
      <c r="B14" s="116" t="s">
        <v>24</v>
      </c>
      <c r="C14" s="116" t="s">
        <v>26</v>
      </c>
      <c r="D14" s="119" t="s">
        <v>353</v>
      </c>
      <c r="E14" s="121">
        <v>100</v>
      </c>
      <c r="F14" s="131">
        <f>F15</f>
        <v>2801253.85</v>
      </c>
    </row>
    <row r="15" spans="1:6" ht="22.5">
      <c r="A15" s="82" t="s">
        <v>355</v>
      </c>
      <c r="B15" s="116" t="s">
        <v>24</v>
      </c>
      <c r="C15" s="116" t="s">
        <v>26</v>
      </c>
      <c r="D15" s="119" t="s">
        <v>353</v>
      </c>
      <c r="E15" s="121">
        <v>120</v>
      </c>
      <c r="F15" s="131">
        <f>F16+F18+F17</f>
        <v>2801253.85</v>
      </c>
    </row>
    <row r="16" spans="1:6" ht="12.75">
      <c r="A16" s="82" t="s">
        <v>28</v>
      </c>
      <c r="B16" s="116" t="s">
        <v>24</v>
      </c>
      <c r="C16" s="116" t="s">
        <v>26</v>
      </c>
      <c r="D16" s="119" t="s">
        <v>353</v>
      </c>
      <c r="E16" s="121">
        <v>121</v>
      </c>
      <c r="F16" s="131">
        <v>2278103.18</v>
      </c>
    </row>
    <row r="17" spans="1:6" ht="22.5">
      <c r="A17" s="82" t="s">
        <v>29</v>
      </c>
      <c r="B17" s="116" t="s">
        <v>24</v>
      </c>
      <c r="C17" s="116" t="s">
        <v>26</v>
      </c>
      <c r="D17" s="119" t="s">
        <v>353</v>
      </c>
      <c r="E17" s="121">
        <v>122</v>
      </c>
      <c r="F17" s="131"/>
    </row>
    <row r="18" spans="1:6" ht="33.75">
      <c r="A18" s="82" t="s">
        <v>30</v>
      </c>
      <c r="B18" s="116" t="s">
        <v>24</v>
      </c>
      <c r="C18" s="116" t="s">
        <v>26</v>
      </c>
      <c r="D18" s="119" t="s">
        <v>353</v>
      </c>
      <c r="E18" s="121">
        <v>129</v>
      </c>
      <c r="F18" s="131">
        <v>523150.67</v>
      </c>
    </row>
    <row r="19" spans="1:6" ht="45">
      <c r="A19" s="81" t="s">
        <v>356</v>
      </c>
      <c r="B19" s="113" t="s">
        <v>24</v>
      </c>
      <c r="C19" s="113" t="s">
        <v>32</v>
      </c>
      <c r="D19" s="111"/>
      <c r="E19" s="115"/>
      <c r="F19" s="223">
        <f>F20</f>
        <v>717584.8</v>
      </c>
    </row>
    <row r="20" spans="1:6" ht="12.75">
      <c r="A20" s="83" t="s">
        <v>34</v>
      </c>
      <c r="B20" s="116" t="s">
        <v>24</v>
      </c>
      <c r="C20" s="116" t="s">
        <v>32</v>
      </c>
      <c r="D20" s="119" t="s">
        <v>35</v>
      </c>
      <c r="E20" s="118"/>
      <c r="F20" s="131">
        <f>F21</f>
        <v>717584.8</v>
      </c>
    </row>
    <row r="21" spans="1:6" ht="12.75">
      <c r="A21" s="122" t="s">
        <v>357</v>
      </c>
      <c r="B21" s="116" t="s">
        <v>24</v>
      </c>
      <c r="C21" s="116" t="s">
        <v>32</v>
      </c>
      <c r="D21" s="119" t="s">
        <v>212</v>
      </c>
      <c r="E21" s="118"/>
      <c r="F21" s="131">
        <f>F22+F26</f>
        <v>717584.8</v>
      </c>
    </row>
    <row r="22" spans="1:6" ht="45">
      <c r="A22" s="82" t="s">
        <v>354</v>
      </c>
      <c r="B22" s="116" t="s">
        <v>24</v>
      </c>
      <c r="C22" s="116" t="s">
        <v>32</v>
      </c>
      <c r="D22" s="119" t="s">
        <v>212</v>
      </c>
      <c r="E22" s="123" t="s">
        <v>14</v>
      </c>
      <c r="F22" s="131">
        <f>F23</f>
        <v>717515.7000000001</v>
      </c>
    </row>
    <row r="23" spans="1:6" ht="22.5">
      <c r="A23" s="82" t="s">
        <v>355</v>
      </c>
      <c r="B23" s="116" t="s">
        <v>24</v>
      </c>
      <c r="C23" s="116" t="s">
        <v>32</v>
      </c>
      <c r="D23" s="119" t="s">
        <v>212</v>
      </c>
      <c r="E23" s="123" t="s">
        <v>66</v>
      </c>
      <c r="F23" s="131">
        <f>F24+F25+F27</f>
        <v>717515.7000000001</v>
      </c>
    </row>
    <row r="24" spans="1:6" ht="12.75">
      <c r="A24" s="82" t="s">
        <v>28</v>
      </c>
      <c r="B24" s="116" t="s">
        <v>24</v>
      </c>
      <c r="C24" s="116" t="s">
        <v>32</v>
      </c>
      <c r="D24" s="119" t="s">
        <v>213</v>
      </c>
      <c r="E24" s="123" t="s">
        <v>67</v>
      </c>
      <c r="F24" s="131">
        <v>561851.68</v>
      </c>
    </row>
    <row r="25" spans="1:6" ht="33.75">
      <c r="A25" s="82" t="s">
        <v>30</v>
      </c>
      <c r="B25" s="116" t="s">
        <v>24</v>
      </c>
      <c r="C25" s="116" t="s">
        <v>32</v>
      </c>
      <c r="D25" s="119" t="s">
        <v>213</v>
      </c>
      <c r="E25" s="123" t="s">
        <v>47</v>
      </c>
      <c r="F25" s="131">
        <v>155664.02</v>
      </c>
    </row>
    <row r="26" spans="1:6" ht="12.75">
      <c r="A26" s="82" t="s">
        <v>51</v>
      </c>
      <c r="B26" s="116" t="s">
        <v>24</v>
      </c>
      <c r="C26" s="116" t="s">
        <v>32</v>
      </c>
      <c r="D26" s="119" t="s">
        <v>213</v>
      </c>
      <c r="E26" s="123" t="s">
        <v>52</v>
      </c>
      <c r="F26" s="131">
        <v>69.1</v>
      </c>
    </row>
    <row r="27" spans="1:6" ht="22.5">
      <c r="A27" s="82" t="s">
        <v>29</v>
      </c>
      <c r="B27" s="116" t="s">
        <v>24</v>
      </c>
      <c r="C27" s="116" t="s">
        <v>32</v>
      </c>
      <c r="D27" s="119" t="s">
        <v>37</v>
      </c>
      <c r="E27" s="123" t="s">
        <v>48</v>
      </c>
      <c r="F27" s="131">
        <v>0</v>
      </c>
    </row>
    <row r="28" spans="1:6" ht="45">
      <c r="A28" s="81" t="s">
        <v>358</v>
      </c>
      <c r="B28" s="113" t="s">
        <v>24</v>
      </c>
      <c r="C28" s="113" t="s">
        <v>41</v>
      </c>
      <c r="D28" s="111"/>
      <c r="E28" s="115"/>
      <c r="F28" s="130">
        <f>F29</f>
        <v>43260205.589999996</v>
      </c>
    </row>
    <row r="29" spans="1:6" ht="22.5">
      <c r="A29" s="120" t="s">
        <v>573</v>
      </c>
      <c r="B29" s="116" t="s">
        <v>24</v>
      </c>
      <c r="C29" s="116" t="s">
        <v>41</v>
      </c>
      <c r="D29" s="119" t="s">
        <v>27</v>
      </c>
      <c r="E29" s="118"/>
      <c r="F29" s="131">
        <f>F30</f>
        <v>43260205.589999996</v>
      </c>
    </row>
    <row r="30" spans="1:6" ht="12.75">
      <c r="A30" s="122" t="s">
        <v>352</v>
      </c>
      <c r="B30" s="116" t="s">
        <v>24</v>
      </c>
      <c r="C30" s="116" t="s">
        <v>41</v>
      </c>
      <c r="D30" s="119" t="s">
        <v>359</v>
      </c>
      <c r="E30" s="118"/>
      <c r="F30" s="131">
        <f>F31+F36+F43+F41</f>
        <v>43260205.589999996</v>
      </c>
    </row>
    <row r="31" spans="1:6" ht="45">
      <c r="A31" s="82" t="s">
        <v>354</v>
      </c>
      <c r="B31" s="116" t="s">
        <v>24</v>
      </c>
      <c r="C31" s="116" t="s">
        <v>41</v>
      </c>
      <c r="D31" s="119" t="s">
        <v>359</v>
      </c>
      <c r="E31" s="123" t="s">
        <v>14</v>
      </c>
      <c r="F31" s="131">
        <f>F32</f>
        <v>35524549.18</v>
      </c>
    </row>
    <row r="32" spans="1:6" ht="22.5">
      <c r="A32" s="82" t="s">
        <v>355</v>
      </c>
      <c r="B32" s="116" t="s">
        <v>24</v>
      </c>
      <c r="C32" s="116" t="s">
        <v>41</v>
      </c>
      <c r="D32" s="119" t="s">
        <v>359</v>
      </c>
      <c r="E32" s="123">
        <v>120</v>
      </c>
      <c r="F32" s="131">
        <f>F33+F34+F35</f>
        <v>35524549.18</v>
      </c>
    </row>
    <row r="33" spans="1:6" ht="12.75">
      <c r="A33" s="82" t="s">
        <v>28</v>
      </c>
      <c r="B33" s="116" t="s">
        <v>24</v>
      </c>
      <c r="C33" s="116" t="s">
        <v>41</v>
      </c>
      <c r="D33" s="119" t="s">
        <v>359</v>
      </c>
      <c r="E33" s="123">
        <v>121</v>
      </c>
      <c r="F33" s="131">
        <v>27248395.79</v>
      </c>
    </row>
    <row r="34" spans="1:6" ht="33.75">
      <c r="A34" s="82" t="s">
        <v>30</v>
      </c>
      <c r="B34" s="116" t="s">
        <v>24</v>
      </c>
      <c r="C34" s="116" t="s">
        <v>41</v>
      </c>
      <c r="D34" s="119" t="s">
        <v>359</v>
      </c>
      <c r="E34" s="123" t="s">
        <v>47</v>
      </c>
      <c r="F34" s="131">
        <v>7444380.7</v>
      </c>
    </row>
    <row r="35" spans="1:6" ht="22.5">
      <c r="A35" s="82" t="s">
        <v>29</v>
      </c>
      <c r="B35" s="116" t="s">
        <v>24</v>
      </c>
      <c r="C35" s="116" t="s">
        <v>41</v>
      </c>
      <c r="D35" s="119" t="s">
        <v>359</v>
      </c>
      <c r="E35" s="123" t="s">
        <v>48</v>
      </c>
      <c r="F35" s="131">
        <v>831772.69</v>
      </c>
    </row>
    <row r="36" spans="1:6" ht="22.5">
      <c r="A36" s="82" t="s">
        <v>36</v>
      </c>
      <c r="B36" s="116" t="s">
        <v>24</v>
      </c>
      <c r="C36" s="116" t="s">
        <v>41</v>
      </c>
      <c r="D36" s="119" t="s">
        <v>359</v>
      </c>
      <c r="E36" s="123" t="s">
        <v>15</v>
      </c>
      <c r="F36" s="131">
        <f>F37</f>
        <v>7700189.720000001</v>
      </c>
    </row>
    <row r="37" spans="1:6" ht="22.5">
      <c r="A37" s="82" t="s">
        <v>49</v>
      </c>
      <c r="B37" s="116" t="s">
        <v>24</v>
      </c>
      <c r="C37" s="116" t="s">
        <v>41</v>
      </c>
      <c r="D37" s="119" t="s">
        <v>359</v>
      </c>
      <c r="E37" s="123" t="s">
        <v>13</v>
      </c>
      <c r="F37" s="131">
        <f>F38+F39+F40</f>
        <v>7700189.720000001</v>
      </c>
    </row>
    <row r="38" spans="1:6" ht="22.5">
      <c r="A38" s="82" t="s">
        <v>33</v>
      </c>
      <c r="B38" s="116" t="s">
        <v>24</v>
      </c>
      <c r="C38" s="116" t="s">
        <v>41</v>
      </c>
      <c r="D38" s="119" t="s">
        <v>359</v>
      </c>
      <c r="E38" s="123" t="s">
        <v>38</v>
      </c>
      <c r="F38" s="131">
        <v>2756535.35</v>
      </c>
    </row>
    <row r="39" spans="1:6" ht="12.75">
      <c r="A39" s="82" t="s">
        <v>217</v>
      </c>
      <c r="B39" s="116" t="s">
        <v>24</v>
      </c>
      <c r="C39" s="116" t="s">
        <v>41</v>
      </c>
      <c r="D39" s="119" t="s">
        <v>359</v>
      </c>
      <c r="E39" s="123" t="s">
        <v>39</v>
      </c>
      <c r="F39" s="131">
        <v>3773462.37</v>
      </c>
    </row>
    <row r="40" spans="1:6" ht="12.75">
      <c r="A40" s="82" t="s">
        <v>574</v>
      </c>
      <c r="B40" s="116" t="s">
        <v>24</v>
      </c>
      <c r="C40" s="116" t="s">
        <v>41</v>
      </c>
      <c r="D40" s="119" t="s">
        <v>359</v>
      </c>
      <c r="E40" s="123" t="s">
        <v>575</v>
      </c>
      <c r="F40" s="131">
        <v>1170192</v>
      </c>
    </row>
    <row r="41" spans="1:6" ht="12.75">
      <c r="A41" s="82" t="s">
        <v>524</v>
      </c>
      <c r="B41" s="116" t="s">
        <v>24</v>
      </c>
      <c r="C41" s="116" t="s">
        <v>41</v>
      </c>
      <c r="D41" s="119" t="s">
        <v>359</v>
      </c>
      <c r="E41" s="123" t="s">
        <v>525</v>
      </c>
      <c r="F41" s="131">
        <f>F42</f>
        <v>0</v>
      </c>
    </row>
    <row r="42" spans="1:6" ht="22.5">
      <c r="A42" s="84" t="s">
        <v>118</v>
      </c>
      <c r="B42" s="116" t="s">
        <v>24</v>
      </c>
      <c r="C42" s="116" t="s">
        <v>41</v>
      </c>
      <c r="D42" s="119" t="s">
        <v>359</v>
      </c>
      <c r="E42" s="123" t="s">
        <v>119</v>
      </c>
      <c r="F42" s="131">
        <v>0</v>
      </c>
    </row>
    <row r="43" spans="1:6" ht="12.75">
      <c r="A43" s="82" t="s">
        <v>42</v>
      </c>
      <c r="B43" s="116" t="s">
        <v>24</v>
      </c>
      <c r="C43" s="116" t="s">
        <v>41</v>
      </c>
      <c r="D43" s="119" t="s">
        <v>359</v>
      </c>
      <c r="E43" s="123" t="s">
        <v>59</v>
      </c>
      <c r="F43" s="131">
        <f>F44+F45</f>
        <v>35466.69</v>
      </c>
    </row>
    <row r="44" spans="1:6" ht="12.75">
      <c r="A44" s="82" t="s">
        <v>60</v>
      </c>
      <c r="B44" s="116" t="s">
        <v>24</v>
      </c>
      <c r="C44" s="116" t="s">
        <v>41</v>
      </c>
      <c r="D44" s="119" t="s">
        <v>359</v>
      </c>
      <c r="E44" s="123" t="s">
        <v>61</v>
      </c>
      <c r="F44" s="131">
        <v>15388.33</v>
      </c>
    </row>
    <row r="45" spans="1:6" ht="12.75">
      <c r="A45" s="82" t="s">
        <v>51</v>
      </c>
      <c r="B45" s="116" t="s">
        <v>24</v>
      </c>
      <c r="C45" s="116" t="s">
        <v>41</v>
      </c>
      <c r="D45" s="119" t="s">
        <v>359</v>
      </c>
      <c r="E45" s="123" t="s">
        <v>52</v>
      </c>
      <c r="F45" s="131">
        <v>20078.36</v>
      </c>
    </row>
    <row r="46" spans="1:6" ht="22.5">
      <c r="A46" s="81" t="s">
        <v>526</v>
      </c>
      <c r="B46" s="113" t="s">
        <v>24</v>
      </c>
      <c r="C46" s="113" t="s">
        <v>45</v>
      </c>
      <c r="D46" s="124"/>
      <c r="E46" s="125"/>
      <c r="F46" s="130">
        <f>F47</f>
        <v>0</v>
      </c>
    </row>
    <row r="47" spans="1:6" ht="12.75">
      <c r="A47" s="83" t="s">
        <v>34</v>
      </c>
      <c r="B47" s="116" t="s">
        <v>24</v>
      </c>
      <c r="C47" s="116" t="s">
        <v>45</v>
      </c>
      <c r="D47" s="119" t="s">
        <v>35</v>
      </c>
      <c r="E47" s="123"/>
      <c r="F47" s="131">
        <f>F48</f>
        <v>0</v>
      </c>
    </row>
    <row r="48" spans="1:6" ht="12.75">
      <c r="A48" s="83" t="s">
        <v>527</v>
      </c>
      <c r="B48" s="116" t="s">
        <v>24</v>
      </c>
      <c r="C48" s="116" t="s">
        <v>45</v>
      </c>
      <c r="D48" s="126" t="s">
        <v>361</v>
      </c>
      <c r="E48" s="123"/>
      <c r="F48" s="131">
        <f>F49</f>
        <v>0</v>
      </c>
    </row>
    <row r="49" spans="1:6" ht="12.75">
      <c r="A49" s="82" t="s">
        <v>16</v>
      </c>
      <c r="B49" s="116" t="s">
        <v>24</v>
      </c>
      <c r="C49" s="116" t="s">
        <v>45</v>
      </c>
      <c r="D49" s="126" t="s">
        <v>576</v>
      </c>
      <c r="E49" s="123">
        <v>800</v>
      </c>
      <c r="F49" s="131">
        <f>F50</f>
        <v>0</v>
      </c>
    </row>
    <row r="50" spans="1:6" ht="12.75">
      <c r="A50" s="82" t="s">
        <v>46</v>
      </c>
      <c r="B50" s="116" t="s">
        <v>24</v>
      </c>
      <c r="C50" s="116" t="s">
        <v>45</v>
      </c>
      <c r="D50" s="126" t="s">
        <v>361</v>
      </c>
      <c r="E50" s="123" t="s">
        <v>54</v>
      </c>
      <c r="F50" s="131">
        <v>0</v>
      </c>
    </row>
    <row r="51" spans="1:6" ht="22.5">
      <c r="A51" s="81" t="s">
        <v>362</v>
      </c>
      <c r="B51" s="113" t="s">
        <v>24</v>
      </c>
      <c r="C51" s="113" t="s">
        <v>53</v>
      </c>
      <c r="D51" s="124"/>
      <c r="E51" s="125"/>
      <c r="F51" s="130">
        <f>F52+F60</f>
        <v>1497080.22</v>
      </c>
    </row>
    <row r="52" spans="1:6" ht="22.5">
      <c r="A52" s="120" t="s">
        <v>577</v>
      </c>
      <c r="B52" s="116" t="s">
        <v>24</v>
      </c>
      <c r="C52" s="116" t="s">
        <v>53</v>
      </c>
      <c r="D52" s="119" t="s">
        <v>363</v>
      </c>
      <c r="E52" s="123"/>
      <c r="F52" s="131">
        <f>F53+F58</f>
        <v>1496380.22</v>
      </c>
    </row>
    <row r="53" spans="1:6" ht="45">
      <c r="A53" s="85" t="s">
        <v>364</v>
      </c>
      <c r="B53" s="116" t="s">
        <v>24</v>
      </c>
      <c r="C53" s="116" t="s">
        <v>53</v>
      </c>
      <c r="D53" s="119" t="s">
        <v>55</v>
      </c>
      <c r="E53" s="123"/>
      <c r="F53" s="131">
        <f>F54</f>
        <v>1343380.22</v>
      </c>
    </row>
    <row r="54" spans="1:6" ht="12.75">
      <c r="A54" s="122" t="s">
        <v>226</v>
      </c>
      <c r="B54" s="116" t="s">
        <v>24</v>
      </c>
      <c r="C54" s="116" t="s">
        <v>53</v>
      </c>
      <c r="D54" s="119" t="s">
        <v>56</v>
      </c>
      <c r="E54" s="123"/>
      <c r="F54" s="131">
        <f>F55</f>
        <v>1343380.22</v>
      </c>
    </row>
    <row r="55" spans="1:6" ht="22.5">
      <c r="A55" s="82" t="s">
        <v>36</v>
      </c>
      <c r="B55" s="116" t="s">
        <v>24</v>
      </c>
      <c r="C55" s="116" t="s">
        <v>53</v>
      </c>
      <c r="D55" s="119" t="s">
        <v>56</v>
      </c>
      <c r="E55" s="123" t="s">
        <v>15</v>
      </c>
      <c r="F55" s="131">
        <f>F56</f>
        <v>1343380.22</v>
      </c>
    </row>
    <row r="56" spans="1:6" ht="22.5">
      <c r="A56" s="82" t="s">
        <v>49</v>
      </c>
      <c r="B56" s="116" t="s">
        <v>24</v>
      </c>
      <c r="C56" s="116" t="s">
        <v>53</v>
      </c>
      <c r="D56" s="119" t="s">
        <v>56</v>
      </c>
      <c r="E56" s="123" t="s">
        <v>13</v>
      </c>
      <c r="F56" s="131">
        <f>F57</f>
        <v>1343380.22</v>
      </c>
    </row>
    <row r="57" spans="1:6" ht="12.75">
      <c r="A57" s="82" t="s">
        <v>217</v>
      </c>
      <c r="B57" s="116" t="s">
        <v>24</v>
      </c>
      <c r="C57" s="116" t="s">
        <v>53</v>
      </c>
      <c r="D57" s="119" t="s">
        <v>56</v>
      </c>
      <c r="E57" s="123" t="s">
        <v>39</v>
      </c>
      <c r="F57" s="131">
        <v>1343380.22</v>
      </c>
    </row>
    <row r="58" spans="1:6" ht="22.5">
      <c r="A58" s="85" t="s">
        <v>578</v>
      </c>
      <c r="B58" s="116" t="s">
        <v>24</v>
      </c>
      <c r="C58" s="116" t="s">
        <v>53</v>
      </c>
      <c r="D58" s="119" t="s">
        <v>365</v>
      </c>
      <c r="E58" s="123"/>
      <c r="F58" s="131">
        <f>F59</f>
        <v>153000</v>
      </c>
    </row>
    <row r="59" spans="1:6" ht="12.75">
      <c r="A59" s="82" t="s">
        <v>217</v>
      </c>
      <c r="B59" s="116" t="s">
        <v>24</v>
      </c>
      <c r="C59" s="116" t="s">
        <v>53</v>
      </c>
      <c r="D59" s="119" t="s">
        <v>366</v>
      </c>
      <c r="E59" s="123" t="s">
        <v>39</v>
      </c>
      <c r="F59" s="131">
        <v>153000</v>
      </c>
    </row>
    <row r="60" spans="1:6" ht="33.75">
      <c r="A60" s="127" t="s">
        <v>368</v>
      </c>
      <c r="B60" s="116" t="s">
        <v>24</v>
      </c>
      <c r="C60" s="116" t="s">
        <v>53</v>
      </c>
      <c r="D60" s="119" t="s">
        <v>529</v>
      </c>
      <c r="E60" s="123"/>
      <c r="F60" s="131">
        <f>F61</f>
        <v>700</v>
      </c>
    </row>
    <row r="61" spans="1:6" ht="12.75">
      <c r="A61" s="82" t="s">
        <v>217</v>
      </c>
      <c r="B61" s="116" t="s">
        <v>24</v>
      </c>
      <c r="C61" s="116" t="s">
        <v>53</v>
      </c>
      <c r="D61" s="119" t="s">
        <v>529</v>
      </c>
      <c r="E61" s="123" t="s">
        <v>39</v>
      </c>
      <c r="F61" s="131">
        <v>700</v>
      </c>
    </row>
    <row r="62" spans="1:6" ht="12.75">
      <c r="A62" s="81" t="s">
        <v>62</v>
      </c>
      <c r="B62" s="113" t="s">
        <v>24</v>
      </c>
      <c r="C62" s="113" t="s">
        <v>63</v>
      </c>
      <c r="D62" s="124"/>
      <c r="E62" s="115"/>
      <c r="F62" s="130">
        <f>F63</f>
        <v>1416500</v>
      </c>
    </row>
    <row r="63" spans="1:6" ht="33.75">
      <c r="A63" s="82" t="s">
        <v>369</v>
      </c>
      <c r="B63" s="116" t="s">
        <v>24</v>
      </c>
      <c r="C63" s="116" t="s">
        <v>65</v>
      </c>
      <c r="D63" s="119"/>
      <c r="E63" s="118"/>
      <c r="F63" s="131">
        <f>F64</f>
        <v>1416500</v>
      </c>
    </row>
    <row r="64" spans="1:6" ht="22.5">
      <c r="A64" s="120" t="s">
        <v>573</v>
      </c>
      <c r="B64" s="116" t="s">
        <v>24</v>
      </c>
      <c r="C64" s="116" t="s">
        <v>65</v>
      </c>
      <c r="D64" s="119" t="s">
        <v>27</v>
      </c>
      <c r="E64" s="118"/>
      <c r="F64" s="131">
        <f>F65</f>
        <v>1416500</v>
      </c>
    </row>
    <row r="65" spans="1:6" ht="22.5">
      <c r="A65" s="85" t="s">
        <v>370</v>
      </c>
      <c r="B65" s="116" t="s">
        <v>24</v>
      </c>
      <c r="C65" s="116" t="s">
        <v>65</v>
      </c>
      <c r="D65" s="119" t="s">
        <v>371</v>
      </c>
      <c r="E65" s="118"/>
      <c r="F65" s="131">
        <f>F66+F71</f>
        <v>1416500</v>
      </c>
    </row>
    <row r="66" spans="1:6" ht="45">
      <c r="A66" s="82" t="s">
        <v>354</v>
      </c>
      <c r="B66" s="116" t="s">
        <v>24</v>
      </c>
      <c r="C66" s="116" t="s">
        <v>65</v>
      </c>
      <c r="D66" s="119" t="s">
        <v>371</v>
      </c>
      <c r="E66" s="123">
        <v>100</v>
      </c>
      <c r="F66" s="131">
        <f>F67</f>
        <v>1307054.78</v>
      </c>
    </row>
    <row r="67" spans="1:6" ht="22.5">
      <c r="A67" s="82" t="s">
        <v>355</v>
      </c>
      <c r="B67" s="116" t="s">
        <v>24</v>
      </c>
      <c r="C67" s="116" t="s">
        <v>65</v>
      </c>
      <c r="D67" s="119" t="s">
        <v>371</v>
      </c>
      <c r="E67" s="123" t="s">
        <v>66</v>
      </c>
      <c r="F67" s="131">
        <f>F68+F69+F70</f>
        <v>1307054.78</v>
      </c>
    </row>
    <row r="68" spans="1:6" ht="12.75">
      <c r="A68" s="82" t="s">
        <v>28</v>
      </c>
      <c r="B68" s="116" t="s">
        <v>24</v>
      </c>
      <c r="C68" s="116" t="s">
        <v>65</v>
      </c>
      <c r="D68" s="119" t="s">
        <v>371</v>
      </c>
      <c r="E68" s="123" t="s">
        <v>67</v>
      </c>
      <c r="F68" s="131">
        <v>1007148.84</v>
      </c>
    </row>
    <row r="69" spans="1:6" ht="22.5">
      <c r="A69" s="82" t="s">
        <v>29</v>
      </c>
      <c r="B69" s="116" t="s">
        <v>24</v>
      </c>
      <c r="C69" s="116" t="s">
        <v>65</v>
      </c>
      <c r="D69" s="119" t="s">
        <v>371</v>
      </c>
      <c r="E69" s="123" t="s">
        <v>48</v>
      </c>
      <c r="F69" s="131">
        <v>0</v>
      </c>
    </row>
    <row r="70" spans="1:6" ht="33.75">
      <c r="A70" s="82" t="s">
        <v>30</v>
      </c>
      <c r="B70" s="116" t="s">
        <v>24</v>
      </c>
      <c r="C70" s="116" t="s">
        <v>65</v>
      </c>
      <c r="D70" s="119" t="s">
        <v>371</v>
      </c>
      <c r="E70" s="123" t="s">
        <v>47</v>
      </c>
      <c r="F70" s="131">
        <v>299905.94</v>
      </c>
    </row>
    <row r="71" spans="1:6" ht="22.5">
      <c r="A71" s="82" t="s">
        <v>36</v>
      </c>
      <c r="B71" s="116" t="s">
        <v>24</v>
      </c>
      <c r="C71" s="116" t="s">
        <v>65</v>
      </c>
      <c r="D71" s="119" t="s">
        <v>371</v>
      </c>
      <c r="E71" s="123" t="s">
        <v>15</v>
      </c>
      <c r="F71" s="131">
        <f>F72</f>
        <v>109445.22</v>
      </c>
    </row>
    <row r="72" spans="1:6" ht="22.5">
      <c r="A72" s="82" t="s">
        <v>49</v>
      </c>
      <c r="B72" s="116" t="s">
        <v>24</v>
      </c>
      <c r="C72" s="116" t="s">
        <v>65</v>
      </c>
      <c r="D72" s="119" t="s">
        <v>371</v>
      </c>
      <c r="E72" s="123" t="s">
        <v>13</v>
      </c>
      <c r="F72" s="131">
        <f>F73+F74+F75</f>
        <v>109445.22</v>
      </c>
    </row>
    <row r="73" spans="1:6" ht="22.5">
      <c r="A73" s="82" t="s">
        <v>33</v>
      </c>
      <c r="B73" s="116" t="s">
        <v>24</v>
      </c>
      <c r="C73" s="116" t="s">
        <v>65</v>
      </c>
      <c r="D73" s="119" t="s">
        <v>371</v>
      </c>
      <c r="E73" s="123" t="s">
        <v>38</v>
      </c>
      <c r="F73" s="131">
        <v>21414.75</v>
      </c>
    </row>
    <row r="74" spans="1:6" ht="12.75">
      <c r="A74" s="82" t="s">
        <v>217</v>
      </c>
      <c r="B74" s="116" t="s">
        <v>24</v>
      </c>
      <c r="C74" s="116" t="s">
        <v>65</v>
      </c>
      <c r="D74" s="119" t="s">
        <v>371</v>
      </c>
      <c r="E74" s="123" t="s">
        <v>39</v>
      </c>
      <c r="F74" s="131">
        <v>7250</v>
      </c>
    </row>
    <row r="75" spans="1:6" ht="12.75">
      <c r="A75" s="82" t="s">
        <v>574</v>
      </c>
      <c r="B75" s="116" t="s">
        <v>24</v>
      </c>
      <c r="C75" s="116" t="s">
        <v>65</v>
      </c>
      <c r="D75" s="119" t="s">
        <v>371</v>
      </c>
      <c r="E75" s="123" t="s">
        <v>575</v>
      </c>
      <c r="F75" s="131">
        <v>80780.47</v>
      </c>
    </row>
    <row r="76" spans="1:6" ht="22.5">
      <c r="A76" s="81" t="s">
        <v>68</v>
      </c>
      <c r="B76" s="113" t="s">
        <v>24</v>
      </c>
      <c r="C76" s="113" t="s">
        <v>69</v>
      </c>
      <c r="D76" s="111"/>
      <c r="E76" s="115"/>
      <c r="F76" s="130">
        <f>F78</f>
        <v>1991477.03</v>
      </c>
    </row>
    <row r="77" spans="1:6" ht="22.5">
      <c r="A77" s="81" t="s">
        <v>372</v>
      </c>
      <c r="B77" s="113" t="s">
        <v>24</v>
      </c>
      <c r="C77" s="113" t="s">
        <v>570</v>
      </c>
      <c r="D77" s="111"/>
      <c r="E77" s="115"/>
      <c r="F77" s="130">
        <f>F78</f>
        <v>1991477.03</v>
      </c>
    </row>
    <row r="78" spans="1:6" ht="22.5">
      <c r="A78" s="85" t="s">
        <v>579</v>
      </c>
      <c r="B78" s="113" t="s">
        <v>24</v>
      </c>
      <c r="C78" s="113" t="s">
        <v>570</v>
      </c>
      <c r="D78" s="124" t="s">
        <v>373</v>
      </c>
      <c r="E78" s="115"/>
      <c r="F78" s="130">
        <f>F81+F85+F84+F79</f>
        <v>1991477.03</v>
      </c>
    </row>
    <row r="79" spans="1:6" ht="45">
      <c r="A79" s="85" t="s">
        <v>354</v>
      </c>
      <c r="B79" s="116" t="s">
        <v>24</v>
      </c>
      <c r="C79" s="116" t="s">
        <v>570</v>
      </c>
      <c r="D79" s="119" t="s">
        <v>70</v>
      </c>
      <c r="E79" s="123" t="s">
        <v>14</v>
      </c>
      <c r="F79" s="131">
        <f>F80</f>
        <v>30000</v>
      </c>
    </row>
    <row r="80" spans="1:6" ht="22.5">
      <c r="A80" s="85" t="s">
        <v>580</v>
      </c>
      <c r="B80" s="116" t="s">
        <v>24</v>
      </c>
      <c r="C80" s="116" t="s">
        <v>570</v>
      </c>
      <c r="D80" s="119" t="s">
        <v>70</v>
      </c>
      <c r="E80" s="123" t="s">
        <v>581</v>
      </c>
      <c r="F80" s="131">
        <v>30000</v>
      </c>
    </row>
    <row r="81" spans="1:6" ht="22.5">
      <c r="A81" s="82" t="s">
        <v>36</v>
      </c>
      <c r="B81" s="116" t="s">
        <v>24</v>
      </c>
      <c r="C81" s="116" t="s">
        <v>570</v>
      </c>
      <c r="D81" s="119" t="s">
        <v>70</v>
      </c>
      <c r="E81" s="123">
        <v>200</v>
      </c>
      <c r="F81" s="131">
        <f>F82</f>
        <v>639477.03</v>
      </c>
    </row>
    <row r="82" spans="1:6" ht="22.5">
      <c r="A82" s="82" t="s">
        <v>49</v>
      </c>
      <c r="B82" s="116" t="s">
        <v>24</v>
      </c>
      <c r="C82" s="116" t="s">
        <v>570</v>
      </c>
      <c r="D82" s="119" t="s">
        <v>70</v>
      </c>
      <c r="E82" s="123" t="s">
        <v>13</v>
      </c>
      <c r="F82" s="131">
        <f>F83</f>
        <v>639477.03</v>
      </c>
    </row>
    <row r="83" spans="1:6" ht="12.75">
      <c r="A83" s="82" t="s">
        <v>217</v>
      </c>
      <c r="B83" s="116" t="s">
        <v>24</v>
      </c>
      <c r="C83" s="116" t="s">
        <v>570</v>
      </c>
      <c r="D83" s="119" t="s">
        <v>70</v>
      </c>
      <c r="E83" s="123" t="s">
        <v>39</v>
      </c>
      <c r="F83" s="131">
        <v>639477.03</v>
      </c>
    </row>
    <row r="84" spans="1:6" ht="33.75">
      <c r="A84" s="82" t="s">
        <v>582</v>
      </c>
      <c r="B84" s="116" t="s">
        <v>24</v>
      </c>
      <c r="C84" s="116" t="s">
        <v>570</v>
      </c>
      <c r="D84" s="119" t="s">
        <v>70</v>
      </c>
      <c r="E84" s="123" t="s">
        <v>583</v>
      </c>
      <c r="F84" s="131">
        <v>1182000</v>
      </c>
    </row>
    <row r="85" spans="1:6" ht="12.75">
      <c r="A85" s="84" t="s">
        <v>16</v>
      </c>
      <c r="B85" s="116" t="s">
        <v>24</v>
      </c>
      <c r="C85" s="116" t="s">
        <v>570</v>
      </c>
      <c r="D85" s="119" t="s">
        <v>70</v>
      </c>
      <c r="E85" s="123" t="s">
        <v>17</v>
      </c>
      <c r="F85" s="131">
        <f>F86</f>
        <v>140000</v>
      </c>
    </row>
    <row r="86" spans="1:6" ht="12.75">
      <c r="A86" s="128" t="s">
        <v>42</v>
      </c>
      <c r="B86" s="116" t="s">
        <v>24</v>
      </c>
      <c r="C86" s="116" t="s">
        <v>570</v>
      </c>
      <c r="D86" s="119" t="s">
        <v>70</v>
      </c>
      <c r="E86" s="123" t="s">
        <v>59</v>
      </c>
      <c r="F86" s="131">
        <f>F87</f>
        <v>140000</v>
      </c>
    </row>
    <row r="87" spans="1:6" ht="12.75">
      <c r="A87" s="84" t="s">
        <v>51</v>
      </c>
      <c r="B87" s="116" t="s">
        <v>24</v>
      </c>
      <c r="C87" s="116" t="s">
        <v>570</v>
      </c>
      <c r="D87" s="119" t="s">
        <v>70</v>
      </c>
      <c r="E87" s="123" t="s">
        <v>52</v>
      </c>
      <c r="F87" s="131">
        <v>140000</v>
      </c>
    </row>
    <row r="88" spans="1:6" ht="12.75">
      <c r="A88" s="81" t="s">
        <v>71</v>
      </c>
      <c r="B88" s="113" t="s">
        <v>24</v>
      </c>
      <c r="C88" s="113" t="s">
        <v>72</v>
      </c>
      <c r="D88" s="111"/>
      <c r="E88" s="115"/>
      <c r="F88" s="130">
        <f>F89+F102+F121+F138+F99</f>
        <v>51046277.82</v>
      </c>
    </row>
    <row r="89" spans="1:6" ht="12.75">
      <c r="A89" s="81" t="s">
        <v>73</v>
      </c>
      <c r="B89" s="113" t="s">
        <v>24</v>
      </c>
      <c r="C89" s="113" t="s">
        <v>74</v>
      </c>
      <c r="D89" s="111"/>
      <c r="E89" s="115"/>
      <c r="F89" s="130">
        <f>F90</f>
        <v>336200</v>
      </c>
    </row>
    <row r="90" spans="1:6" ht="22.5">
      <c r="A90" s="120" t="s">
        <v>573</v>
      </c>
      <c r="B90" s="116" t="s">
        <v>24</v>
      </c>
      <c r="C90" s="116" t="s">
        <v>74</v>
      </c>
      <c r="D90" s="119" t="s">
        <v>27</v>
      </c>
      <c r="E90" s="118"/>
      <c r="F90" s="131">
        <f>F92+F96</f>
        <v>336200</v>
      </c>
    </row>
    <row r="91" spans="1:6" ht="33.75">
      <c r="A91" s="85" t="s">
        <v>374</v>
      </c>
      <c r="B91" s="116" t="s">
        <v>24</v>
      </c>
      <c r="C91" s="116" t="s">
        <v>74</v>
      </c>
      <c r="D91" s="119" t="s">
        <v>375</v>
      </c>
      <c r="E91" s="118"/>
      <c r="F91" s="131">
        <f>F92+F96</f>
        <v>336200</v>
      </c>
    </row>
    <row r="92" spans="1:6" ht="45">
      <c r="A92" s="82" t="s">
        <v>354</v>
      </c>
      <c r="B92" s="116" t="s">
        <v>24</v>
      </c>
      <c r="C92" s="116" t="s">
        <v>74</v>
      </c>
      <c r="D92" s="119" t="s">
        <v>375</v>
      </c>
      <c r="E92" s="123">
        <v>100</v>
      </c>
      <c r="F92" s="131">
        <f>F93</f>
        <v>321600</v>
      </c>
    </row>
    <row r="93" spans="1:6" ht="22.5">
      <c r="A93" s="82" t="s">
        <v>355</v>
      </c>
      <c r="B93" s="116" t="s">
        <v>24</v>
      </c>
      <c r="C93" s="116" t="s">
        <v>74</v>
      </c>
      <c r="D93" s="119" t="s">
        <v>375</v>
      </c>
      <c r="E93" s="123" t="s">
        <v>66</v>
      </c>
      <c r="F93" s="131">
        <f>F94+F95</f>
        <v>321600</v>
      </c>
    </row>
    <row r="94" spans="1:6" ht="12.75">
      <c r="A94" s="82" t="s">
        <v>28</v>
      </c>
      <c r="B94" s="116" t="s">
        <v>24</v>
      </c>
      <c r="C94" s="116" t="s">
        <v>74</v>
      </c>
      <c r="D94" s="119" t="s">
        <v>375</v>
      </c>
      <c r="E94" s="123" t="s">
        <v>67</v>
      </c>
      <c r="F94" s="131">
        <v>247004.61</v>
      </c>
    </row>
    <row r="95" spans="1:6" ht="33.75">
      <c r="A95" s="82" t="s">
        <v>30</v>
      </c>
      <c r="B95" s="116" t="s">
        <v>24</v>
      </c>
      <c r="C95" s="116" t="s">
        <v>74</v>
      </c>
      <c r="D95" s="119" t="s">
        <v>375</v>
      </c>
      <c r="E95" s="123" t="s">
        <v>47</v>
      </c>
      <c r="F95" s="131">
        <v>74595.39</v>
      </c>
    </row>
    <row r="96" spans="1:6" ht="22.5">
      <c r="A96" s="82" t="s">
        <v>36</v>
      </c>
      <c r="B96" s="116" t="s">
        <v>24</v>
      </c>
      <c r="C96" s="116" t="s">
        <v>74</v>
      </c>
      <c r="D96" s="119" t="s">
        <v>375</v>
      </c>
      <c r="E96" s="123" t="s">
        <v>15</v>
      </c>
      <c r="F96" s="131">
        <f>F97</f>
        <v>14600</v>
      </c>
    </row>
    <row r="97" spans="1:6" ht="22.5">
      <c r="A97" s="82" t="s">
        <v>49</v>
      </c>
      <c r="B97" s="116" t="s">
        <v>24</v>
      </c>
      <c r="C97" s="116" t="s">
        <v>74</v>
      </c>
      <c r="D97" s="119" t="s">
        <v>375</v>
      </c>
      <c r="E97" s="123" t="s">
        <v>13</v>
      </c>
      <c r="F97" s="131">
        <f>F98</f>
        <v>14600</v>
      </c>
    </row>
    <row r="98" spans="1:6" ht="12.75">
      <c r="A98" s="82" t="s">
        <v>217</v>
      </c>
      <c r="B98" s="116" t="s">
        <v>24</v>
      </c>
      <c r="C98" s="116" t="s">
        <v>74</v>
      </c>
      <c r="D98" s="119" t="s">
        <v>375</v>
      </c>
      <c r="E98" s="123" t="s">
        <v>39</v>
      </c>
      <c r="F98" s="131">
        <v>14600</v>
      </c>
    </row>
    <row r="99" spans="1:6" ht="12.75">
      <c r="A99" s="81" t="s">
        <v>76</v>
      </c>
      <c r="B99" s="113" t="s">
        <v>24</v>
      </c>
      <c r="C99" s="113" t="s">
        <v>75</v>
      </c>
      <c r="D99" s="124"/>
      <c r="E99" s="125"/>
      <c r="F99" s="130">
        <f>F100</f>
        <v>72100</v>
      </c>
    </row>
    <row r="100" spans="1:6" ht="22.5">
      <c r="A100" s="85" t="s">
        <v>579</v>
      </c>
      <c r="B100" s="116" t="s">
        <v>24</v>
      </c>
      <c r="C100" s="116" t="s">
        <v>75</v>
      </c>
      <c r="D100" s="119" t="s">
        <v>530</v>
      </c>
      <c r="E100" s="123"/>
      <c r="F100" s="131">
        <f>F101</f>
        <v>72100</v>
      </c>
    </row>
    <row r="101" spans="1:6" ht="12.75">
      <c r="A101" s="82" t="s">
        <v>217</v>
      </c>
      <c r="B101" s="116" t="s">
        <v>24</v>
      </c>
      <c r="C101" s="116" t="s">
        <v>75</v>
      </c>
      <c r="D101" s="119" t="s">
        <v>530</v>
      </c>
      <c r="E101" s="123" t="s">
        <v>39</v>
      </c>
      <c r="F101" s="131">
        <v>72100</v>
      </c>
    </row>
    <row r="102" spans="1:6" ht="12.75">
      <c r="A102" s="81" t="s">
        <v>11</v>
      </c>
      <c r="B102" s="113" t="s">
        <v>24</v>
      </c>
      <c r="C102" s="113" t="s">
        <v>77</v>
      </c>
      <c r="D102" s="124"/>
      <c r="E102" s="125"/>
      <c r="F102" s="130">
        <f>F103</f>
        <v>19371221.83</v>
      </c>
    </row>
    <row r="103" spans="1:6" ht="22.5">
      <c r="A103" s="120" t="s">
        <v>584</v>
      </c>
      <c r="B103" s="116" t="s">
        <v>24</v>
      </c>
      <c r="C103" s="116" t="s">
        <v>77</v>
      </c>
      <c r="D103" s="119" t="s">
        <v>376</v>
      </c>
      <c r="E103" s="123"/>
      <c r="F103" s="131">
        <f>F104+F111+F118+F120+F110</f>
        <v>19371221.83</v>
      </c>
    </row>
    <row r="104" spans="1:6" ht="12.75">
      <c r="A104" s="122" t="s">
        <v>377</v>
      </c>
      <c r="B104" s="116" t="s">
        <v>24</v>
      </c>
      <c r="C104" s="116" t="s">
        <v>77</v>
      </c>
      <c r="D104" s="119" t="s">
        <v>378</v>
      </c>
      <c r="E104" s="123"/>
      <c r="F104" s="131">
        <f>F105+F109+F108</f>
        <v>16469680.79</v>
      </c>
    </row>
    <row r="105" spans="1:6" ht="22.5">
      <c r="A105" s="82" t="s">
        <v>36</v>
      </c>
      <c r="B105" s="116" t="s">
        <v>24</v>
      </c>
      <c r="C105" s="116" t="s">
        <v>77</v>
      </c>
      <c r="D105" s="119" t="s">
        <v>215</v>
      </c>
      <c r="E105" s="123" t="s">
        <v>15</v>
      </c>
      <c r="F105" s="131">
        <f>F106</f>
        <v>8294680.79</v>
      </c>
    </row>
    <row r="106" spans="1:6" ht="22.5">
      <c r="A106" s="82" t="s">
        <v>49</v>
      </c>
      <c r="B106" s="116" t="s">
        <v>24</v>
      </c>
      <c r="C106" s="116" t="s">
        <v>77</v>
      </c>
      <c r="D106" s="119" t="s">
        <v>215</v>
      </c>
      <c r="E106" s="123" t="s">
        <v>13</v>
      </c>
      <c r="F106" s="131">
        <f>F107</f>
        <v>8294680.79</v>
      </c>
    </row>
    <row r="107" spans="1:6" ht="12.75">
      <c r="A107" s="82" t="s">
        <v>217</v>
      </c>
      <c r="B107" s="116" t="s">
        <v>24</v>
      </c>
      <c r="C107" s="116" t="s">
        <v>77</v>
      </c>
      <c r="D107" s="119" t="s">
        <v>215</v>
      </c>
      <c r="E107" s="123" t="s">
        <v>39</v>
      </c>
      <c r="F107" s="131">
        <v>8294680.79</v>
      </c>
    </row>
    <row r="108" spans="1:6" ht="12.75">
      <c r="A108" s="82" t="s">
        <v>51</v>
      </c>
      <c r="B108" s="116" t="s">
        <v>24</v>
      </c>
      <c r="C108" s="116" t="s">
        <v>77</v>
      </c>
      <c r="D108" s="119" t="s">
        <v>215</v>
      </c>
      <c r="E108" s="123" t="s">
        <v>52</v>
      </c>
      <c r="F108" s="131">
        <v>850000</v>
      </c>
    </row>
    <row r="109" spans="1:6" ht="33.75">
      <c r="A109" s="82" t="s">
        <v>582</v>
      </c>
      <c r="B109" s="116" t="s">
        <v>24</v>
      </c>
      <c r="C109" s="116" t="s">
        <v>77</v>
      </c>
      <c r="D109" s="119" t="s">
        <v>215</v>
      </c>
      <c r="E109" s="123" t="s">
        <v>583</v>
      </c>
      <c r="F109" s="131">
        <v>7325000</v>
      </c>
    </row>
    <row r="110" spans="1:6" ht="12.75">
      <c r="A110" s="82" t="s">
        <v>217</v>
      </c>
      <c r="B110" s="116" t="s">
        <v>24</v>
      </c>
      <c r="C110" s="116" t="s">
        <v>77</v>
      </c>
      <c r="D110" s="119" t="s">
        <v>379</v>
      </c>
      <c r="E110" s="123" t="s">
        <v>39</v>
      </c>
      <c r="F110" s="131">
        <v>0</v>
      </c>
    </row>
    <row r="111" spans="1:6" ht="33.75">
      <c r="A111" s="85" t="s">
        <v>380</v>
      </c>
      <c r="B111" s="116" t="s">
        <v>24</v>
      </c>
      <c r="C111" s="116" t="s">
        <v>77</v>
      </c>
      <c r="D111" s="119" t="s">
        <v>381</v>
      </c>
      <c r="E111" s="123"/>
      <c r="F111" s="131">
        <f>F112+F117+F116</f>
        <v>2901541.04</v>
      </c>
    </row>
    <row r="112" spans="1:6" ht="22.5">
      <c r="A112" s="82" t="s">
        <v>36</v>
      </c>
      <c r="B112" s="116" t="s">
        <v>24</v>
      </c>
      <c r="C112" s="116" t="s">
        <v>77</v>
      </c>
      <c r="D112" s="119" t="s">
        <v>382</v>
      </c>
      <c r="E112" s="123" t="s">
        <v>15</v>
      </c>
      <c r="F112" s="131">
        <f>F113</f>
        <v>2705941.04</v>
      </c>
    </row>
    <row r="113" spans="1:6" ht="22.5">
      <c r="A113" s="82" t="s">
        <v>49</v>
      </c>
      <c r="B113" s="116" t="s">
        <v>24</v>
      </c>
      <c r="C113" s="116" t="s">
        <v>77</v>
      </c>
      <c r="D113" s="119" t="s">
        <v>382</v>
      </c>
      <c r="E113" s="123" t="s">
        <v>13</v>
      </c>
      <c r="F113" s="131">
        <f>F114+F115</f>
        <v>2705941.04</v>
      </c>
    </row>
    <row r="114" spans="1:6" ht="22.5">
      <c r="A114" s="82" t="s">
        <v>222</v>
      </c>
      <c r="B114" s="116" t="s">
        <v>24</v>
      </c>
      <c r="C114" s="116" t="s">
        <v>77</v>
      </c>
      <c r="D114" s="119" t="s">
        <v>382</v>
      </c>
      <c r="E114" s="123" t="s">
        <v>223</v>
      </c>
      <c r="F114" s="131">
        <v>631200</v>
      </c>
    </row>
    <row r="115" spans="1:6" ht="12.75">
      <c r="A115" s="82" t="s">
        <v>217</v>
      </c>
      <c r="B115" s="116" t="s">
        <v>24</v>
      </c>
      <c r="C115" s="116" t="s">
        <v>77</v>
      </c>
      <c r="D115" s="119" t="s">
        <v>382</v>
      </c>
      <c r="E115" s="123" t="s">
        <v>39</v>
      </c>
      <c r="F115" s="131">
        <v>2074741.04</v>
      </c>
    </row>
    <row r="116" spans="1:6" ht="33.75">
      <c r="A116" s="82" t="s">
        <v>582</v>
      </c>
      <c r="B116" s="116" t="s">
        <v>24</v>
      </c>
      <c r="C116" s="116" t="s">
        <v>77</v>
      </c>
      <c r="D116" s="119" t="s">
        <v>382</v>
      </c>
      <c r="E116" s="123" t="s">
        <v>583</v>
      </c>
      <c r="F116" s="131">
        <v>195600</v>
      </c>
    </row>
    <row r="117" spans="1:6" ht="45">
      <c r="A117" s="82" t="s">
        <v>224</v>
      </c>
      <c r="B117" s="116" t="s">
        <v>24</v>
      </c>
      <c r="C117" s="116" t="s">
        <v>77</v>
      </c>
      <c r="D117" s="119" t="s">
        <v>382</v>
      </c>
      <c r="E117" s="123" t="s">
        <v>214</v>
      </c>
      <c r="F117" s="131">
        <v>0</v>
      </c>
    </row>
    <row r="118" spans="1:6" ht="22.5">
      <c r="A118" s="82" t="s">
        <v>36</v>
      </c>
      <c r="B118" s="116" t="s">
        <v>24</v>
      </c>
      <c r="C118" s="116" t="s">
        <v>77</v>
      </c>
      <c r="D118" s="119" t="s">
        <v>383</v>
      </c>
      <c r="E118" s="123" t="s">
        <v>15</v>
      </c>
      <c r="F118" s="131">
        <f>F119</f>
        <v>0</v>
      </c>
    </row>
    <row r="119" spans="1:6" ht="12.75">
      <c r="A119" s="82" t="s">
        <v>217</v>
      </c>
      <c r="B119" s="116" t="s">
        <v>24</v>
      </c>
      <c r="C119" s="116" t="s">
        <v>77</v>
      </c>
      <c r="D119" s="119" t="s">
        <v>383</v>
      </c>
      <c r="E119" s="123" t="s">
        <v>39</v>
      </c>
      <c r="F119" s="131"/>
    </row>
    <row r="120" spans="1:6" ht="22.5">
      <c r="A120" s="84" t="s">
        <v>118</v>
      </c>
      <c r="B120" s="116" t="s">
        <v>24</v>
      </c>
      <c r="C120" s="116" t="s">
        <v>77</v>
      </c>
      <c r="D120" s="119" t="s">
        <v>383</v>
      </c>
      <c r="E120" s="123" t="s">
        <v>119</v>
      </c>
      <c r="F120" s="131"/>
    </row>
    <row r="121" spans="1:6" ht="12.75">
      <c r="A121" s="81" t="s">
        <v>216</v>
      </c>
      <c r="B121" s="113" t="s">
        <v>24</v>
      </c>
      <c r="C121" s="113" t="s">
        <v>78</v>
      </c>
      <c r="D121" s="124"/>
      <c r="E121" s="125"/>
      <c r="F121" s="130">
        <f>F122</f>
        <v>31216755.990000002</v>
      </c>
    </row>
    <row r="122" spans="1:6" ht="22.5">
      <c r="A122" s="120" t="s">
        <v>584</v>
      </c>
      <c r="B122" s="116" t="s">
        <v>24</v>
      </c>
      <c r="C122" s="116" t="s">
        <v>78</v>
      </c>
      <c r="D122" s="119" t="s">
        <v>376</v>
      </c>
      <c r="E122" s="123"/>
      <c r="F122" s="131">
        <f>F123</f>
        <v>31216755.990000002</v>
      </c>
    </row>
    <row r="123" spans="1:6" ht="33.75">
      <c r="A123" s="85" t="s">
        <v>384</v>
      </c>
      <c r="B123" s="116" t="s">
        <v>24</v>
      </c>
      <c r="C123" s="116" t="s">
        <v>78</v>
      </c>
      <c r="D123" s="119" t="s">
        <v>385</v>
      </c>
      <c r="E123" s="123"/>
      <c r="F123" s="131">
        <f>F124+F129+F130+F132+F133+F136+F127</f>
        <v>31216755.990000002</v>
      </c>
    </row>
    <row r="124" spans="1:6" ht="22.5">
      <c r="A124" s="82" t="s">
        <v>36</v>
      </c>
      <c r="B124" s="116" t="s">
        <v>24</v>
      </c>
      <c r="C124" s="116" t="s">
        <v>78</v>
      </c>
      <c r="D124" s="119" t="s">
        <v>386</v>
      </c>
      <c r="E124" s="123" t="s">
        <v>15</v>
      </c>
      <c r="F124" s="131">
        <f>F125</f>
        <v>3498714.99</v>
      </c>
    </row>
    <row r="125" spans="1:6" ht="22.5">
      <c r="A125" s="82" t="s">
        <v>49</v>
      </c>
      <c r="B125" s="116" t="s">
        <v>24</v>
      </c>
      <c r="C125" s="116" t="s">
        <v>78</v>
      </c>
      <c r="D125" s="119" t="s">
        <v>386</v>
      </c>
      <c r="E125" s="123" t="s">
        <v>13</v>
      </c>
      <c r="F125" s="131">
        <f>F126+F128</f>
        <v>3498714.99</v>
      </c>
    </row>
    <row r="126" spans="1:6" ht="12.75">
      <c r="A126" s="82" t="s">
        <v>217</v>
      </c>
      <c r="B126" s="116" t="s">
        <v>24</v>
      </c>
      <c r="C126" s="116" t="s">
        <v>78</v>
      </c>
      <c r="D126" s="119" t="s">
        <v>386</v>
      </c>
      <c r="E126" s="123" t="s">
        <v>39</v>
      </c>
      <c r="F126" s="131">
        <v>3319014.99</v>
      </c>
    </row>
    <row r="127" spans="1:6" ht="33.75">
      <c r="A127" s="82" t="s">
        <v>582</v>
      </c>
      <c r="B127" s="116" t="s">
        <v>24</v>
      </c>
      <c r="C127" s="116" t="s">
        <v>78</v>
      </c>
      <c r="D127" s="119" t="s">
        <v>386</v>
      </c>
      <c r="E127" s="123" t="s">
        <v>583</v>
      </c>
      <c r="F127" s="131">
        <v>370000</v>
      </c>
    </row>
    <row r="128" spans="1:6" ht="33.75">
      <c r="A128" s="82" t="s">
        <v>387</v>
      </c>
      <c r="B128" s="116" t="s">
        <v>24</v>
      </c>
      <c r="C128" s="116" t="s">
        <v>78</v>
      </c>
      <c r="D128" s="119" t="s">
        <v>386</v>
      </c>
      <c r="E128" s="123" t="s">
        <v>388</v>
      </c>
      <c r="F128" s="131">
        <v>179700</v>
      </c>
    </row>
    <row r="129" spans="1:6" ht="33.75">
      <c r="A129" s="84" t="s">
        <v>389</v>
      </c>
      <c r="B129" s="116" t="s">
        <v>24</v>
      </c>
      <c r="C129" s="116" t="s">
        <v>78</v>
      </c>
      <c r="D129" s="119" t="s">
        <v>386</v>
      </c>
      <c r="E129" s="123" t="s">
        <v>221</v>
      </c>
      <c r="F129" s="131">
        <v>0</v>
      </c>
    </row>
    <row r="130" spans="1:6" ht="22.5">
      <c r="A130" s="84" t="s">
        <v>118</v>
      </c>
      <c r="B130" s="116" t="s">
        <v>24</v>
      </c>
      <c r="C130" s="116" t="s">
        <v>78</v>
      </c>
      <c r="D130" s="119" t="s">
        <v>386</v>
      </c>
      <c r="E130" s="123" t="s">
        <v>119</v>
      </c>
      <c r="F130" s="131"/>
    </row>
    <row r="131" spans="1:6" ht="12.75">
      <c r="A131" s="84" t="s">
        <v>51</v>
      </c>
      <c r="B131" s="116" t="s">
        <v>24</v>
      </c>
      <c r="C131" s="116" t="s">
        <v>78</v>
      </c>
      <c r="D131" s="119" t="s">
        <v>386</v>
      </c>
      <c r="E131" s="123" t="s">
        <v>52</v>
      </c>
      <c r="F131" s="131"/>
    </row>
    <row r="132" spans="1:6" ht="12.75">
      <c r="A132" s="82" t="s">
        <v>217</v>
      </c>
      <c r="B132" s="116" t="s">
        <v>24</v>
      </c>
      <c r="C132" s="116" t="s">
        <v>78</v>
      </c>
      <c r="D132" s="119" t="s">
        <v>390</v>
      </c>
      <c r="E132" s="123" t="s">
        <v>39</v>
      </c>
      <c r="F132" s="131">
        <v>0</v>
      </c>
    </row>
    <row r="133" spans="1:6" ht="33.75">
      <c r="A133" s="84" t="s">
        <v>391</v>
      </c>
      <c r="B133" s="116" t="s">
        <v>24</v>
      </c>
      <c r="C133" s="116" t="s">
        <v>78</v>
      </c>
      <c r="D133" s="119" t="s">
        <v>531</v>
      </c>
      <c r="E133" s="123"/>
      <c r="F133" s="131">
        <f>F134+F135</f>
        <v>0</v>
      </c>
    </row>
    <row r="134" spans="1:6" ht="12.75">
      <c r="A134" s="82" t="s">
        <v>217</v>
      </c>
      <c r="B134" s="116" t="s">
        <v>24</v>
      </c>
      <c r="C134" s="116" t="s">
        <v>78</v>
      </c>
      <c r="D134" s="119" t="s">
        <v>531</v>
      </c>
      <c r="E134" s="123" t="s">
        <v>39</v>
      </c>
      <c r="F134" s="131"/>
    </row>
    <row r="135" spans="1:6" ht="33.75">
      <c r="A135" s="84" t="s">
        <v>389</v>
      </c>
      <c r="B135" s="116" t="s">
        <v>24</v>
      </c>
      <c r="C135" s="116" t="s">
        <v>78</v>
      </c>
      <c r="D135" s="119" t="s">
        <v>531</v>
      </c>
      <c r="E135" s="123" t="s">
        <v>221</v>
      </c>
      <c r="F135" s="131">
        <v>0</v>
      </c>
    </row>
    <row r="136" spans="1:6" ht="22.5">
      <c r="A136" s="82" t="s">
        <v>36</v>
      </c>
      <c r="B136" s="116" t="s">
        <v>24</v>
      </c>
      <c r="C136" s="116" t="s">
        <v>78</v>
      </c>
      <c r="D136" s="119" t="s">
        <v>532</v>
      </c>
      <c r="E136" s="123" t="s">
        <v>15</v>
      </c>
      <c r="F136" s="131">
        <f>F137</f>
        <v>27348041</v>
      </c>
    </row>
    <row r="137" spans="1:6" ht="12.75">
      <c r="A137" s="82" t="s">
        <v>217</v>
      </c>
      <c r="B137" s="116" t="s">
        <v>24</v>
      </c>
      <c r="C137" s="116" t="s">
        <v>78</v>
      </c>
      <c r="D137" s="119" t="s">
        <v>532</v>
      </c>
      <c r="E137" s="123" t="s">
        <v>39</v>
      </c>
      <c r="F137" s="131">
        <v>27348041</v>
      </c>
    </row>
    <row r="138" spans="1:6" ht="12.75">
      <c r="A138" s="81" t="s">
        <v>1</v>
      </c>
      <c r="B138" s="113" t="s">
        <v>24</v>
      </c>
      <c r="C138" s="113" t="s">
        <v>79</v>
      </c>
      <c r="D138" s="124"/>
      <c r="E138" s="124"/>
      <c r="F138" s="129">
        <f>F139</f>
        <v>50000</v>
      </c>
    </row>
    <row r="139" spans="1:6" ht="33.75">
      <c r="A139" s="120" t="s">
        <v>585</v>
      </c>
      <c r="B139" s="116" t="s">
        <v>24</v>
      </c>
      <c r="C139" s="116" t="s">
        <v>79</v>
      </c>
      <c r="D139" s="119" t="s">
        <v>392</v>
      </c>
      <c r="E139" s="119"/>
      <c r="F139" s="132">
        <f>F140</f>
        <v>50000</v>
      </c>
    </row>
    <row r="140" spans="1:6" ht="22.5">
      <c r="A140" s="85" t="s">
        <v>393</v>
      </c>
      <c r="B140" s="116" t="s">
        <v>24</v>
      </c>
      <c r="C140" s="116" t="s">
        <v>79</v>
      </c>
      <c r="D140" s="119" t="s">
        <v>394</v>
      </c>
      <c r="E140" s="119"/>
      <c r="F140" s="132">
        <f>F141</f>
        <v>50000</v>
      </c>
    </row>
    <row r="141" spans="1:6" ht="12.75">
      <c r="A141" s="82" t="s">
        <v>16</v>
      </c>
      <c r="B141" s="116" t="s">
        <v>24</v>
      </c>
      <c r="C141" s="116" t="s">
        <v>79</v>
      </c>
      <c r="D141" s="119" t="s">
        <v>395</v>
      </c>
      <c r="E141" s="119" t="s">
        <v>17</v>
      </c>
      <c r="F141" s="132">
        <f>F142</f>
        <v>50000</v>
      </c>
    </row>
    <row r="142" spans="1:6" ht="45">
      <c r="A142" s="82" t="s">
        <v>224</v>
      </c>
      <c r="B142" s="116" t="s">
        <v>24</v>
      </c>
      <c r="C142" s="116" t="s">
        <v>79</v>
      </c>
      <c r="D142" s="119" t="s">
        <v>395</v>
      </c>
      <c r="E142" s="119" t="s">
        <v>214</v>
      </c>
      <c r="F142" s="132">
        <v>50000</v>
      </c>
    </row>
    <row r="143" spans="1:6" ht="12.75">
      <c r="A143" s="81" t="s">
        <v>80</v>
      </c>
      <c r="B143" s="113" t="s">
        <v>24</v>
      </c>
      <c r="C143" s="113" t="s">
        <v>81</v>
      </c>
      <c r="D143" s="124"/>
      <c r="E143" s="124"/>
      <c r="F143" s="129">
        <f>F144+F168+F190</f>
        <v>96141506.36999999</v>
      </c>
    </row>
    <row r="144" spans="1:6" ht="12.75">
      <c r="A144" s="81" t="s">
        <v>2</v>
      </c>
      <c r="B144" s="113" t="s">
        <v>24</v>
      </c>
      <c r="C144" s="113" t="s">
        <v>82</v>
      </c>
      <c r="D144" s="124"/>
      <c r="E144" s="124"/>
      <c r="F144" s="129">
        <f>F145+F150</f>
        <v>1172043.29</v>
      </c>
    </row>
    <row r="145" spans="1:6" ht="12.75">
      <c r="A145" s="85" t="s">
        <v>533</v>
      </c>
      <c r="B145" s="116" t="s">
        <v>24</v>
      </c>
      <c r="C145" s="116" t="s">
        <v>82</v>
      </c>
      <c r="D145" s="119" t="s">
        <v>528</v>
      </c>
      <c r="E145" s="119"/>
      <c r="F145" s="132">
        <f>F146+F149</f>
        <v>506107.33</v>
      </c>
    </row>
    <row r="146" spans="1:6" ht="22.5">
      <c r="A146" s="82" t="s">
        <v>36</v>
      </c>
      <c r="B146" s="116" t="s">
        <v>24</v>
      </c>
      <c r="C146" s="116" t="s">
        <v>82</v>
      </c>
      <c r="D146" s="119" t="s">
        <v>367</v>
      </c>
      <c r="E146" s="123" t="s">
        <v>15</v>
      </c>
      <c r="F146" s="132">
        <f>F147</f>
        <v>496107.33</v>
      </c>
    </row>
    <row r="147" spans="1:6" ht="22.5">
      <c r="A147" s="82" t="s">
        <v>49</v>
      </c>
      <c r="B147" s="116" t="s">
        <v>24</v>
      </c>
      <c r="C147" s="116" t="s">
        <v>82</v>
      </c>
      <c r="D147" s="119" t="s">
        <v>367</v>
      </c>
      <c r="E147" s="123" t="s">
        <v>13</v>
      </c>
      <c r="F147" s="132">
        <f>F148</f>
        <v>496107.33</v>
      </c>
    </row>
    <row r="148" spans="1:6" ht="12.75">
      <c r="A148" s="82" t="s">
        <v>217</v>
      </c>
      <c r="B148" s="116" t="s">
        <v>24</v>
      </c>
      <c r="C148" s="116" t="s">
        <v>82</v>
      </c>
      <c r="D148" s="119" t="s">
        <v>367</v>
      </c>
      <c r="E148" s="123" t="s">
        <v>39</v>
      </c>
      <c r="F148" s="131">
        <v>496107.33</v>
      </c>
    </row>
    <row r="149" spans="1:6" ht="12.75">
      <c r="A149" s="84" t="s">
        <v>51</v>
      </c>
      <c r="B149" s="116" t="s">
        <v>24</v>
      </c>
      <c r="C149" s="116" t="s">
        <v>82</v>
      </c>
      <c r="D149" s="119" t="s">
        <v>367</v>
      </c>
      <c r="E149" s="123" t="s">
        <v>52</v>
      </c>
      <c r="F149" s="131">
        <v>10000</v>
      </c>
    </row>
    <row r="150" spans="1:6" ht="22.5">
      <c r="A150" s="120" t="s">
        <v>586</v>
      </c>
      <c r="B150" s="113" t="s">
        <v>24</v>
      </c>
      <c r="C150" s="113" t="s">
        <v>82</v>
      </c>
      <c r="D150" s="119" t="s">
        <v>86</v>
      </c>
      <c r="E150" s="124"/>
      <c r="F150" s="129">
        <f>F151+F156+F160+F164</f>
        <v>665935.96</v>
      </c>
    </row>
    <row r="151" spans="1:6" ht="33.75">
      <c r="A151" s="85" t="s">
        <v>396</v>
      </c>
      <c r="B151" s="116" t="s">
        <v>24</v>
      </c>
      <c r="C151" s="116" t="s">
        <v>82</v>
      </c>
      <c r="D151" s="119" t="s">
        <v>397</v>
      </c>
      <c r="E151" s="119"/>
      <c r="F151" s="132">
        <f>F152+F156</f>
        <v>453026</v>
      </c>
    </row>
    <row r="152" spans="1:6" ht="12.75">
      <c r="A152" s="85" t="s">
        <v>18</v>
      </c>
      <c r="B152" s="116" t="s">
        <v>24</v>
      </c>
      <c r="C152" s="116" t="s">
        <v>82</v>
      </c>
      <c r="D152" s="119" t="s">
        <v>397</v>
      </c>
      <c r="E152" s="119" t="s">
        <v>227</v>
      </c>
      <c r="F152" s="132">
        <f>SUM(F153:F155)</f>
        <v>453026</v>
      </c>
    </row>
    <row r="153" spans="1:6" ht="22.5">
      <c r="A153" s="85" t="s">
        <v>398</v>
      </c>
      <c r="B153" s="116" t="s">
        <v>24</v>
      </c>
      <c r="C153" s="116" t="s">
        <v>82</v>
      </c>
      <c r="D153" s="119" t="s">
        <v>399</v>
      </c>
      <c r="E153" s="119" t="s">
        <v>160</v>
      </c>
      <c r="F153" s="132">
        <v>434904.31</v>
      </c>
    </row>
    <row r="154" spans="1:6" ht="22.5">
      <c r="A154" s="85" t="s">
        <v>398</v>
      </c>
      <c r="B154" s="116" t="s">
        <v>24</v>
      </c>
      <c r="C154" s="116" t="s">
        <v>82</v>
      </c>
      <c r="D154" s="119" t="s">
        <v>400</v>
      </c>
      <c r="E154" s="119" t="s">
        <v>160</v>
      </c>
      <c r="F154" s="132">
        <v>0</v>
      </c>
    </row>
    <row r="155" spans="1:6" ht="22.5">
      <c r="A155" s="85" t="s">
        <v>398</v>
      </c>
      <c r="B155" s="116" t="s">
        <v>24</v>
      </c>
      <c r="C155" s="116" t="s">
        <v>82</v>
      </c>
      <c r="D155" s="119" t="s">
        <v>401</v>
      </c>
      <c r="E155" s="119" t="s">
        <v>160</v>
      </c>
      <c r="F155" s="132">
        <v>18121.69</v>
      </c>
    </row>
    <row r="156" spans="1:6" ht="22.5">
      <c r="A156" s="82" t="s">
        <v>218</v>
      </c>
      <c r="B156" s="116" t="s">
        <v>24</v>
      </c>
      <c r="C156" s="116" t="s">
        <v>82</v>
      </c>
      <c r="D156" s="119" t="s">
        <v>397</v>
      </c>
      <c r="E156" s="119" t="s">
        <v>219</v>
      </c>
      <c r="F156" s="132">
        <f>SUM(F157:F159)</f>
        <v>0</v>
      </c>
    </row>
    <row r="157" spans="1:6" ht="22.5">
      <c r="A157" s="82" t="s">
        <v>84</v>
      </c>
      <c r="B157" s="116" t="s">
        <v>24</v>
      </c>
      <c r="C157" s="116" t="s">
        <v>82</v>
      </c>
      <c r="D157" s="119" t="s">
        <v>399</v>
      </c>
      <c r="E157" s="119" t="s">
        <v>85</v>
      </c>
      <c r="F157" s="132">
        <v>0</v>
      </c>
    </row>
    <row r="158" spans="1:6" ht="22.5">
      <c r="A158" s="82" t="s">
        <v>84</v>
      </c>
      <c r="B158" s="116" t="s">
        <v>24</v>
      </c>
      <c r="C158" s="116" t="s">
        <v>82</v>
      </c>
      <c r="D158" s="119" t="s">
        <v>400</v>
      </c>
      <c r="E158" s="119" t="s">
        <v>85</v>
      </c>
      <c r="F158" s="132">
        <v>0</v>
      </c>
    </row>
    <row r="159" spans="1:6" ht="22.5">
      <c r="A159" s="82" t="s">
        <v>84</v>
      </c>
      <c r="B159" s="116" t="s">
        <v>24</v>
      </c>
      <c r="C159" s="116" t="s">
        <v>82</v>
      </c>
      <c r="D159" s="119" t="s">
        <v>401</v>
      </c>
      <c r="E159" s="119" t="s">
        <v>85</v>
      </c>
      <c r="F159" s="132">
        <v>0</v>
      </c>
    </row>
    <row r="160" spans="1:6" ht="33.75">
      <c r="A160" s="85" t="s">
        <v>534</v>
      </c>
      <c r="B160" s="116" t="s">
        <v>24</v>
      </c>
      <c r="C160" s="116" t="s">
        <v>82</v>
      </c>
      <c r="D160" s="119" t="s">
        <v>402</v>
      </c>
      <c r="E160" s="119"/>
      <c r="F160" s="132">
        <f>F161</f>
        <v>0</v>
      </c>
    </row>
    <row r="161" spans="1:6" ht="22.5">
      <c r="A161" s="82" t="s">
        <v>36</v>
      </c>
      <c r="B161" s="116" t="s">
        <v>24</v>
      </c>
      <c r="C161" s="116" t="s">
        <v>82</v>
      </c>
      <c r="D161" s="119" t="s">
        <v>403</v>
      </c>
      <c r="E161" s="123" t="s">
        <v>15</v>
      </c>
      <c r="F161" s="132">
        <f>F162</f>
        <v>0</v>
      </c>
    </row>
    <row r="162" spans="1:6" ht="22.5">
      <c r="A162" s="82" t="s">
        <v>49</v>
      </c>
      <c r="B162" s="116" t="s">
        <v>24</v>
      </c>
      <c r="C162" s="116" t="s">
        <v>82</v>
      </c>
      <c r="D162" s="119" t="s">
        <v>403</v>
      </c>
      <c r="E162" s="123" t="s">
        <v>13</v>
      </c>
      <c r="F162" s="132">
        <f>F163</f>
        <v>0</v>
      </c>
    </row>
    <row r="163" spans="1:6" ht="12.75">
      <c r="A163" s="82" t="s">
        <v>217</v>
      </c>
      <c r="B163" s="116" t="s">
        <v>24</v>
      </c>
      <c r="C163" s="116" t="s">
        <v>82</v>
      </c>
      <c r="D163" s="119" t="s">
        <v>403</v>
      </c>
      <c r="E163" s="123" t="s">
        <v>39</v>
      </c>
      <c r="F163" s="131">
        <v>0</v>
      </c>
    </row>
    <row r="164" spans="1:6" ht="33.75">
      <c r="A164" s="85" t="s">
        <v>396</v>
      </c>
      <c r="B164" s="116" t="s">
        <v>24</v>
      </c>
      <c r="C164" s="116" t="s">
        <v>82</v>
      </c>
      <c r="D164" s="119" t="s">
        <v>404</v>
      </c>
      <c r="E164" s="119"/>
      <c r="F164" s="132">
        <f>F165+F167</f>
        <v>212909.96</v>
      </c>
    </row>
    <row r="165" spans="1:6" ht="12.75">
      <c r="A165" s="85" t="s">
        <v>18</v>
      </c>
      <c r="B165" s="116" t="s">
        <v>24</v>
      </c>
      <c r="C165" s="116" t="s">
        <v>82</v>
      </c>
      <c r="D165" s="119" t="s">
        <v>405</v>
      </c>
      <c r="E165" s="119" t="s">
        <v>227</v>
      </c>
      <c r="F165" s="132">
        <f>F166</f>
        <v>0</v>
      </c>
    </row>
    <row r="166" spans="1:6" ht="22.5">
      <c r="A166" s="85" t="s">
        <v>398</v>
      </c>
      <c r="B166" s="116" t="s">
        <v>24</v>
      </c>
      <c r="C166" s="116" t="s">
        <v>82</v>
      </c>
      <c r="D166" s="119" t="s">
        <v>405</v>
      </c>
      <c r="E166" s="119" t="s">
        <v>160</v>
      </c>
      <c r="F166" s="132"/>
    </row>
    <row r="167" spans="1:6" ht="22.5">
      <c r="A167" s="84" t="s">
        <v>118</v>
      </c>
      <c r="B167" s="116" t="s">
        <v>24</v>
      </c>
      <c r="C167" s="116" t="s">
        <v>82</v>
      </c>
      <c r="D167" s="119" t="s">
        <v>405</v>
      </c>
      <c r="E167" s="119" t="s">
        <v>119</v>
      </c>
      <c r="F167" s="132">
        <v>212909.96</v>
      </c>
    </row>
    <row r="168" spans="1:6" ht="12.75">
      <c r="A168" s="81" t="s">
        <v>3</v>
      </c>
      <c r="B168" s="113" t="s">
        <v>24</v>
      </c>
      <c r="C168" s="113" t="s">
        <v>87</v>
      </c>
      <c r="D168" s="124"/>
      <c r="E168" s="123"/>
      <c r="F168" s="130">
        <f>F169+F184+F189</f>
        <v>13669842.120000001</v>
      </c>
    </row>
    <row r="169" spans="1:6" ht="22.5">
      <c r="A169" s="120" t="s">
        <v>587</v>
      </c>
      <c r="B169" s="116" t="s">
        <v>24</v>
      </c>
      <c r="C169" s="116" t="s">
        <v>87</v>
      </c>
      <c r="D169" s="119" t="s">
        <v>406</v>
      </c>
      <c r="E169" s="123"/>
      <c r="F169" s="131">
        <f>F170+F181</f>
        <v>8662617.120000001</v>
      </c>
    </row>
    <row r="170" spans="1:6" ht="33.75">
      <c r="A170" s="85" t="s">
        <v>407</v>
      </c>
      <c r="B170" s="116" t="s">
        <v>24</v>
      </c>
      <c r="C170" s="116" t="s">
        <v>87</v>
      </c>
      <c r="D170" s="119" t="s">
        <v>92</v>
      </c>
      <c r="E170" s="123"/>
      <c r="F170" s="131">
        <f>F171+F176+F177+F180+F179</f>
        <v>8626104.120000001</v>
      </c>
    </row>
    <row r="171" spans="1:6" ht="22.5">
      <c r="A171" s="82" t="s">
        <v>36</v>
      </c>
      <c r="B171" s="116" t="s">
        <v>24</v>
      </c>
      <c r="C171" s="116" t="s">
        <v>87</v>
      </c>
      <c r="D171" s="119" t="s">
        <v>93</v>
      </c>
      <c r="E171" s="123" t="s">
        <v>15</v>
      </c>
      <c r="F171" s="131">
        <f>F172</f>
        <v>6352429.15</v>
      </c>
    </row>
    <row r="172" spans="1:6" ht="22.5">
      <c r="A172" s="82" t="s">
        <v>49</v>
      </c>
      <c r="B172" s="116" t="s">
        <v>24</v>
      </c>
      <c r="C172" s="116" t="s">
        <v>87</v>
      </c>
      <c r="D172" s="119" t="s">
        <v>93</v>
      </c>
      <c r="E172" s="123" t="s">
        <v>13</v>
      </c>
      <c r="F172" s="131">
        <f>F173+F175</f>
        <v>6352429.15</v>
      </c>
    </row>
    <row r="173" spans="1:6" ht="12.75">
      <c r="A173" s="82" t="s">
        <v>217</v>
      </c>
      <c r="B173" s="116" t="s">
        <v>24</v>
      </c>
      <c r="C173" s="116" t="s">
        <v>87</v>
      </c>
      <c r="D173" s="119" t="s">
        <v>93</v>
      </c>
      <c r="E173" s="123" t="s">
        <v>39</v>
      </c>
      <c r="F173" s="131">
        <v>5924661.53</v>
      </c>
    </row>
    <row r="174" spans="1:6" ht="33.75">
      <c r="A174" s="82" t="s">
        <v>387</v>
      </c>
      <c r="B174" s="116" t="s">
        <v>24</v>
      </c>
      <c r="C174" s="116" t="s">
        <v>87</v>
      </c>
      <c r="D174" s="119" t="s">
        <v>93</v>
      </c>
      <c r="E174" s="123" t="s">
        <v>388</v>
      </c>
      <c r="F174" s="131">
        <v>0</v>
      </c>
    </row>
    <row r="175" spans="1:6" ht="12.75">
      <c r="A175" s="82" t="s">
        <v>574</v>
      </c>
      <c r="B175" s="116" t="s">
        <v>24</v>
      </c>
      <c r="C175" s="116" t="s">
        <v>87</v>
      </c>
      <c r="D175" s="119" t="s">
        <v>93</v>
      </c>
      <c r="E175" s="123" t="s">
        <v>575</v>
      </c>
      <c r="F175" s="131">
        <v>427767.62</v>
      </c>
    </row>
    <row r="176" spans="1:6" ht="22.5">
      <c r="A176" s="82" t="s">
        <v>220</v>
      </c>
      <c r="B176" s="116" t="s">
        <v>24</v>
      </c>
      <c r="C176" s="116" t="s">
        <v>87</v>
      </c>
      <c r="D176" s="119" t="s">
        <v>93</v>
      </c>
      <c r="E176" s="123" t="s">
        <v>221</v>
      </c>
      <c r="F176" s="131">
        <v>0</v>
      </c>
    </row>
    <row r="177" spans="1:6" ht="12.75">
      <c r="A177" s="82" t="s">
        <v>217</v>
      </c>
      <c r="B177" s="116" t="s">
        <v>24</v>
      </c>
      <c r="C177" s="116" t="s">
        <v>87</v>
      </c>
      <c r="D177" s="119" t="s">
        <v>408</v>
      </c>
      <c r="E177" s="123" t="s">
        <v>39</v>
      </c>
      <c r="F177" s="131">
        <v>1891374.97</v>
      </c>
    </row>
    <row r="178" spans="1:6" ht="22.5">
      <c r="A178" s="82" t="s">
        <v>220</v>
      </c>
      <c r="B178" s="116" t="s">
        <v>24</v>
      </c>
      <c r="C178" s="116" t="s">
        <v>87</v>
      </c>
      <c r="D178" s="119" t="s">
        <v>408</v>
      </c>
      <c r="E178" s="123" t="s">
        <v>221</v>
      </c>
      <c r="F178" s="131">
        <v>0</v>
      </c>
    </row>
    <row r="179" spans="1:6" ht="33.75">
      <c r="A179" s="82" t="s">
        <v>582</v>
      </c>
      <c r="B179" s="116" t="s">
        <v>24</v>
      </c>
      <c r="C179" s="116" t="s">
        <v>87</v>
      </c>
      <c r="D179" s="119" t="s">
        <v>93</v>
      </c>
      <c r="E179" s="123" t="s">
        <v>583</v>
      </c>
      <c r="F179" s="131">
        <v>332300</v>
      </c>
    </row>
    <row r="180" spans="1:6" ht="12.75">
      <c r="A180" s="84" t="s">
        <v>51</v>
      </c>
      <c r="B180" s="116" t="s">
        <v>24</v>
      </c>
      <c r="C180" s="116" t="s">
        <v>87</v>
      </c>
      <c r="D180" s="119" t="s">
        <v>93</v>
      </c>
      <c r="E180" s="123" t="s">
        <v>52</v>
      </c>
      <c r="F180" s="131">
        <v>50000</v>
      </c>
    </row>
    <row r="181" spans="1:6" ht="22.5">
      <c r="A181" s="85" t="s">
        <v>409</v>
      </c>
      <c r="B181" s="116" t="s">
        <v>24</v>
      </c>
      <c r="C181" s="116" t="s">
        <v>87</v>
      </c>
      <c r="D181" s="119" t="s">
        <v>410</v>
      </c>
      <c r="E181" s="115"/>
      <c r="F181" s="130">
        <f>F182</f>
        <v>36513</v>
      </c>
    </row>
    <row r="182" spans="1:6" ht="12.75">
      <c r="A182" s="82" t="s">
        <v>16</v>
      </c>
      <c r="B182" s="116" t="s">
        <v>24</v>
      </c>
      <c r="C182" s="116" t="s">
        <v>87</v>
      </c>
      <c r="D182" s="119" t="s">
        <v>411</v>
      </c>
      <c r="E182" s="123" t="s">
        <v>17</v>
      </c>
      <c r="F182" s="131">
        <f>F183</f>
        <v>36513</v>
      </c>
    </row>
    <row r="183" spans="1:6" ht="45">
      <c r="A183" s="82" t="s">
        <v>224</v>
      </c>
      <c r="B183" s="116" t="s">
        <v>24</v>
      </c>
      <c r="C183" s="116" t="s">
        <v>87</v>
      </c>
      <c r="D183" s="119" t="s">
        <v>411</v>
      </c>
      <c r="E183" s="121">
        <v>811</v>
      </c>
      <c r="F183" s="131">
        <v>36513</v>
      </c>
    </row>
    <row r="184" spans="1:6" ht="22.5">
      <c r="A184" s="120" t="s">
        <v>588</v>
      </c>
      <c r="B184" s="116" t="s">
        <v>24</v>
      </c>
      <c r="C184" s="116" t="s">
        <v>87</v>
      </c>
      <c r="D184" s="119" t="s">
        <v>225</v>
      </c>
      <c r="E184" s="125"/>
      <c r="F184" s="131">
        <f>F185</f>
        <v>9225</v>
      </c>
    </row>
    <row r="185" spans="1:6" ht="22.5">
      <c r="A185" s="85" t="s">
        <v>412</v>
      </c>
      <c r="B185" s="116" t="s">
        <v>24</v>
      </c>
      <c r="C185" s="116" t="s">
        <v>87</v>
      </c>
      <c r="D185" s="119" t="s">
        <v>413</v>
      </c>
      <c r="E185" s="125"/>
      <c r="F185" s="131">
        <f>F186</f>
        <v>9225</v>
      </c>
    </row>
    <row r="186" spans="1:6" ht="22.5">
      <c r="A186" s="82" t="s">
        <v>36</v>
      </c>
      <c r="B186" s="116" t="s">
        <v>24</v>
      </c>
      <c r="C186" s="116" t="s">
        <v>87</v>
      </c>
      <c r="D186" s="119" t="s">
        <v>414</v>
      </c>
      <c r="E186" s="123" t="s">
        <v>15</v>
      </c>
      <c r="F186" s="131">
        <f>F187</f>
        <v>9225</v>
      </c>
    </row>
    <row r="187" spans="1:6" ht="22.5">
      <c r="A187" s="82" t="s">
        <v>49</v>
      </c>
      <c r="B187" s="116" t="s">
        <v>24</v>
      </c>
      <c r="C187" s="116" t="s">
        <v>87</v>
      </c>
      <c r="D187" s="119" t="s">
        <v>414</v>
      </c>
      <c r="E187" s="123" t="s">
        <v>13</v>
      </c>
      <c r="F187" s="131">
        <f>F188</f>
        <v>9225</v>
      </c>
    </row>
    <row r="188" spans="1:6" ht="12.75">
      <c r="A188" s="82" t="s">
        <v>217</v>
      </c>
      <c r="B188" s="116" t="s">
        <v>24</v>
      </c>
      <c r="C188" s="116" t="s">
        <v>87</v>
      </c>
      <c r="D188" s="119" t="s">
        <v>414</v>
      </c>
      <c r="E188" s="123" t="s">
        <v>39</v>
      </c>
      <c r="F188" s="131">
        <v>9225</v>
      </c>
    </row>
    <row r="189" spans="1:6" ht="12.75">
      <c r="A189" s="82" t="s">
        <v>217</v>
      </c>
      <c r="B189" s="116" t="s">
        <v>24</v>
      </c>
      <c r="C189" s="116" t="s">
        <v>87</v>
      </c>
      <c r="D189" s="119" t="s">
        <v>361</v>
      </c>
      <c r="E189" s="123" t="s">
        <v>39</v>
      </c>
      <c r="F189" s="131">
        <v>4998000</v>
      </c>
    </row>
    <row r="190" spans="1:6" ht="12.75">
      <c r="A190" s="81" t="s">
        <v>4</v>
      </c>
      <c r="B190" s="113" t="s">
        <v>24</v>
      </c>
      <c r="C190" s="113" t="s">
        <v>88</v>
      </c>
      <c r="D190" s="124"/>
      <c r="E190" s="125"/>
      <c r="F190" s="130">
        <f>F191+F196</f>
        <v>81299620.96</v>
      </c>
    </row>
    <row r="191" spans="1:6" ht="22.5">
      <c r="A191" s="120" t="s">
        <v>588</v>
      </c>
      <c r="B191" s="116" t="s">
        <v>24</v>
      </c>
      <c r="C191" s="116" t="s">
        <v>88</v>
      </c>
      <c r="D191" s="119" t="s">
        <v>225</v>
      </c>
      <c r="E191" s="125"/>
      <c r="F191" s="131">
        <f>F192</f>
        <v>818000</v>
      </c>
    </row>
    <row r="192" spans="1:6" ht="12.75">
      <c r="A192" s="122" t="s">
        <v>415</v>
      </c>
      <c r="B192" s="116" t="s">
        <v>24</v>
      </c>
      <c r="C192" s="116" t="s">
        <v>88</v>
      </c>
      <c r="D192" s="119" t="s">
        <v>416</v>
      </c>
      <c r="E192" s="123"/>
      <c r="F192" s="131">
        <f>F193</f>
        <v>818000</v>
      </c>
    </row>
    <row r="193" spans="1:6" ht="22.5">
      <c r="A193" s="82" t="s">
        <v>36</v>
      </c>
      <c r="B193" s="116" t="s">
        <v>24</v>
      </c>
      <c r="C193" s="116" t="s">
        <v>88</v>
      </c>
      <c r="D193" s="119" t="s">
        <v>417</v>
      </c>
      <c r="E193" s="123" t="s">
        <v>15</v>
      </c>
      <c r="F193" s="131">
        <f>F194</f>
        <v>818000</v>
      </c>
    </row>
    <row r="194" spans="1:6" ht="22.5">
      <c r="A194" s="82" t="s">
        <v>49</v>
      </c>
      <c r="B194" s="116" t="s">
        <v>24</v>
      </c>
      <c r="C194" s="116" t="s">
        <v>88</v>
      </c>
      <c r="D194" s="119" t="s">
        <v>417</v>
      </c>
      <c r="E194" s="123" t="s">
        <v>13</v>
      </c>
      <c r="F194" s="131">
        <f>F195</f>
        <v>818000</v>
      </c>
    </row>
    <row r="195" spans="1:6" ht="12.75">
      <c r="A195" s="82" t="s">
        <v>217</v>
      </c>
      <c r="B195" s="116" t="s">
        <v>24</v>
      </c>
      <c r="C195" s="116" t="s">
        <v>88</v>
      </c>
      <c r="D195" s="119" t="s">
        <v>417</v>
      </c>
      <c r="E195" s="123" t="s">
        <v>39</v>
      </c>
      <c r="F195" s="131">
        <v>818000</v>
      </c>
    </row>
    <row r="196" spans="1:6" ht="22.5">
      <c r="A196" s="120" t="s">
        <v>589</v>
      </c>
      <c r="B196" s="113" t="s">
        <v>24</v>
      </c>
      <c r="C196" s="113" t="s">
        <v>88</v>
      </c>
      <c r="D196" s="124" t="s">
        <v>110</v>
      </c>
      <c r="E196" s="125"/>
      <c r="F196" s="130">
        <f>F197+F202+F213+F220</f>
        <v>80481620.96</v>
      </c>
    </row>
    <row r="197" spans="1:6" ht="12.75">
      <c r="A197" s="122" t="s">
        <v>418</v>
      </c>
      <c r="B197" s="116" t="s">
        <v>24</v>
      </c>
      <c r="C197" s="116" t="s">
        <v>88</v>
      </c>
      <c r="D197" s="124" t="s">
        <v>419</v>
      </c>
      <c r="E197" s="125"/>
      <c r="F197" s="130">
        <f>F198</f>
        <v>2468661.1799999997</v>
      </c>
    </row>
    <row r="198" spans="1:6" ht="22.5">
      <c r="A198" s="82" t="s">
        <v>36</v>
      </c>
      <c r="B198" s="116" t="s">
        <v>24</v>
      </c>
      <c r="C198" s="116" t="s">
        <v>88</v>
      </c>
      <c r="D198" s="119" t="s">
        <v>111</v>
      </c>
      <c r="E198" s="123" t="s">
        <v>15</v>
      </c>
      <c r="F198" s="131">
        <f>F199</f>
        <v>2468661.1799999997</v>
      </c>
    </row>
    <row r="199" spans="1:6" ht="22.5">
      <c r="A199" s="82" t="s">
        <v>49</v>
      </c>
      <c r="B199" s="116" t="s">
        <v>24</v>
      </c>
      <c r="C199" s="116" t="s">
        <v>88</v>
      </c>
      <c r="D199" s="119" t="s">
        <v>111</v>
      </c>
      <c r="E199" s="123" t="s">
        <v>13</v>
      </c>
      <c r="F199" s="131">
        <f>F200+F201</f>
        <v>2468661.1799999997</v>
      </c>
    </row>
    <row r="200" spans="1:6" ht="12.75">
      <c r="A200" s="82" t="s">
        <v>217</v>
      </c>
      <c r="B200" s="116" t="s">
        <v>24</v>
      </c>
      <c r="C200" s="116" t="s">
        <v>88</v>
      </c>
      <c r="D200" s="119" t="s">
        <v>111</v>
      </c>
      <c r="E200" s="123" t="s">
        <v>39</v>
      </c>
      <c r="F200" s="131">
        <v>768390.49</v>
      </c>
    </row>
    <row r="201" spans="1:6" ht="12.75">
      <c r="A201" s="82" t="s">
        <v>574</v>
      </c>
      <c r="B201" s="116" t="s">
        <v>24</v>
      </c>
      <c r="C201" s="116" t="s">
        <v>88</v>
      </c>
      <c r="D201" s="119" t="s">
        <v>111</v>
      </c>
      <c r="E201" s="123" t="s">
        <v>575</v>
      </c>
      <c r="F201" s="131">
        <v>1700270.69</v>
      </c>
    </row>
    <row r="202" spans="1:6" ht="22.5">
      <c r="A202" s="85" t="s">
        <v>420</v>
      </c>
      <c r="B202" s="116" t="s">
        <v>24</v>
      </c>
      <c r="C202" s="116" t="s">
        <v>88</v>
      </c>
      <c r="D202" s="124" t="s">
        <v>421</v>
      </c>
      <c r="E202" s="125"/>
      <c r="F202" s="130">
        <f>F203+F208+F209+F210+F207+F212+F211</f>
        <v>16472411.27</v>
      </c>
    </row>
    <row r="203" spans="1:6" ht="22.5">
      <c r="A203" s="82" t="s">
        <v>36</v>
      </c>
      <c r="B203" s="116" t="s">
        <v>24</v>
      </c>
      <c r="C203" s="116" t="s">
        <v>88</v>
      </c>
      <c r="D203" s="119" t="s">
        <v>422</v>
      </c>
      <c r="E203" s="123" t="s">
        <v>15</v>
      </c>
      <c r="F203" s="131">
        <f>F204</f>
        <v>5022689.13</v>
      </c>
    </row>
    <row r="204" spans="1:6" ht="22.5">
      <c r="A204" s="82" t="s">
        <v>49</v>
      </c>
      <c r="B204" s="116" t="s">
        <v>24</v>
      </c>
      <c r="C204" s="116" t="s">
        <v>88</v>
      </c>
      <c r="D204" s="119" t="s">
        <v>422</v>
      </c>
      <c r="E204" s="123" t="s">
        <v>13</v>
      </c>
      <c r="F204" s="131">
        <f>F205+F206</f>
        <v>5022689.13</v>
      </c>
    </row>
    <row r="205" spans="1:6" ht="12.75">
      <c r="A205" s="82" t="s">
        <v>217</v>
      </c>
      <c r="B205" s="116" t="s">
        <v>24</v>
      </c>
      <c r="C205" s="116" t="s">
        <v>88</v>
      </c>
      <c r="D205" s="119" t="s">
        <v>422</v>
      </c>
      <c r="E205" s="123" t="s">
        <v>39</v>
      </c>
      <c r="F205" s="131">
        <v>4909522.46</v>
      </c>
    </row>
    <row r="206" spans="1:6" ht="33.75">
      <c r="A206" s="82" t="s">
        <v>387</v>
      </c>
      <c r="B206" s="116" t="s">
        <v>24</v>
      </c>
      <c r="C206" s="116" t="s">
        <v>88</v>
      </c>
      <c r="D206" s="119" t="s">
        <v>422</v>
      </c>
      <c r="E206" s="123" t="s">
        <v>388</v>
      </c>
      <c r="F206" s="131">
        <v>113166.67</v>
      </c>
    </row>
    <row r="207" spans="1:6" ht="33.75">
      <c r="A207" s="82" t="s">
        <v>582</v>
      </c>
      <c r="B207" s="116" t="s">
        <v>24</v>
      </c>
      <c r="C207" s="116" t="s">
        <v>88</v>
      </c>
      <c r="D207" s="119" t="s">
        <v>422</v>
      </c>
      <c r="E207" s="123" t="s">
        <v>583</v>
      </c>
      <c r="F207" s="131">
        <v>8650600</v>
      </c>
    </row>
    <row r="208" spans="1:6" ht="33.75">
      <c r="A208" s="82" t="s">
        <v>387</v>
      </c>
      <c r="B208" s="116" t="s">
        <v>24</v>
      </c>
      <c r="C208" s="116" t="s">
        <v>88</v>
      </c>
      <c r="D208" s="119" t="s">
        <v>422</v>
      </c>
      <c r="E208" s="123" t="s">
        <v>119</v>
      </c>
      <c r="F208" s="131"/>
    </row>
    <row r="209" spans="1:6" ht="12.75">
      <c r="A209" s="82" t="s">
        <v>217</v>
      </c>
      <c r="B209" s="116" t="s">
        <v>24</v>
      </c>
      <c r="C209" s="116" t="s">
        <v>88</v>
      </c>
      <c r="D209" s="119" t="s">
        <v>423</v>
      </c>
      <c r="E209" s="123" t="s">
        <v>39</v>
      </c>
      <c r="F209" s="131">
        <v>2571000</v>
      </c>
    </row>
    <row r="210" spans="1:6" ht="12.75">
      <c r="A210" s="82" t="s">
        <v>60</v>
      </c>
      <c r="B210" s="116" t="s">
        <v>24</v>
      </c>
      <c r="C210" s="116" t="s">
        <v>88</v>
      </c>
      <c r="D210" s="119" t="s">
        <v>535</v>
      </c>
      <c r="E210" s="123" t="s">
        <v>39</v>
      </c>
      <c r="F210" s="131">
        <v>0</v>
      </c>
    </row>
    <row r="211" spans="1:6" ht="12.75">
      <c r="A211" s="82" t="s">
        <v>60</v>
      </c>
      <c r="B211" s="116" t="s">
        <v>24</v>
      </c>
      <c r="C211" s="116" t="s">
        <v>88</v>
      </c>
      <c r="D211" s="119" t="s">
        <v>422</v>
      </c>
      <c r="E211" s="123" t="s">
        <v>61</v>
      </c>
      <c r="F211" s="131">
        <v>167334.9</v>
      </c>
    </row>
    <row r="212" spans="1:6" ht="12.75">
      <c r="A212" s="84" t="s">
        <v>51</v>
      </c>
      <c r="B212" s="116" t="s">
        <v>24</v>
      </c>
      <c r="C212" s="116" t="s">
        <v>88</v>
      </c>
      <c r="D212" s="119" t="s">
        <v>422</v>
      </c>
      <c r="E212" s="123" t="s">
        <v>52</v>
      </c>
      <c r="F212" s="131">
        <v>60787.24</v>
      </c>
    </row>
    <row r="213" spans="1:6" ht="12.75">
      <c r="A213" s="122" t="s">
        <v>424</v>
      </c>
      <c r="B213" s="116" t="s">
        <v>24</v>
      </c>
      <c r="C213" s="116" t="s">
        <v>88</v>
      </c>
      <c r="D213" s="124" t="s">
        <v>590</v>
      </c>
      <c r="E213" s="125"/>
      <c r="F213" s="130">
        <f>F214+F217</f>
        <v>61483948.51</v>
      </c>
    </row>
    <row r="214" spans="1:6" ht="22.5">
      <c r="A214" s="82" t="s">
        <v>36</v>
      </c>
      <c r="B214" s="116" t="s">
        <v>24</v>
      </c>
      <c r="C214" s="116" t="s">
        <v>88</v>
      </c>
      <c r="D214" s="119" t="s">
        <v>591</v>
      </c>
      <c r="E214" s="123" t="s">
        <v>15</v>
      </c>
      <c r="F214" s="131">
        <f>F215</f>
        <v>54149343</v>
      </c>
    </row>
    <row r="215" spans="1:6" ht="22.5">
      <c r="A215" s="82" t="s">
        <v>49</v>
      </c>
      <c r="B215" s="116" t="s">
        <v>24</v>
      </c>
      <c r="C215" s="116" t="s">
        <v>88</v>
      </c>
      <c r="D215" s="119" t="s">
        <v>591</v>
      </c>
      <c r="E215" s="123" t="s">
        <v>13</v>
      </c>
      <c r="F215" s="131">
        <f>F216</f>
        <v>54149343</v>
      </c>
    </row>
    <row r="216" spans="1:6" ht="12.75">
      <c r="A216" s="82" t="s">
        <v>217</v>
      </c>
      <c r="B216" s="116" t="s">
        <v>24</v>
      </c>
      <c r="C216" s="116" t="s">
        <v>88</v>
      </c>
      <c r="D216" s="119" t="s">
        <v>591</v>
      </c>
      <c r="E216" s="123" t="s">
        <v>39</v>
      </c>
      <c r="F216" s="131">
        <v>54149343</v>
      </c>
    </row>
    <row r="217" spans="1:6" ht="22.5">
      <c r="A217" s="82" t="s">
        <v>36</v>
      </c>
      <c r="B217" s="116" t="s">
        <v>24</v>
      </c>
      <c r="C217" s="116" t="s">
        <v>88</v>
      </c>
      <c r="D217" s="119" t="s">
        <v>425</v>
      </c>
      <c r="E217" s="123" t="s">
        <v>15</v>
      </c>
      <c r="F217" s="131">
        <f>F218</f>
        <v>7334605.51</v>
      </c>
    </row>
    <row r="218" spans="1:6" ht="22.5">
      <c r="A218" s="82" t="s">
        <v>49</v>
      </c>
      <c r="B218" s="116" t="s">
        <v>24</v>
      </c>
      <c r="C218" s="116" t="s">
        <v>88</v>
      </c>
      <c r="D218" s="119" t="s">
        <v>425</v>
      </c>
      <c r="E218" s="123" t="s">
        <v>13</v>
      </c>
      <c r="F218" s="131">
        <f>F219</f>
        <v>7334605.51</v>
      </c>
    </row>
    <row r="219" spans="1:6" ht="12.75">
      <c r="A219" s="82" t="s">
        <v>217</v>
      </c>
      <c r="B219" s="116" t="s">
        <v>24</v>
      </c>
      <c r="C219" s="116" t="s">
        <v>88</v>
      </c>
      <c r="D219" s="119" t="s">
        <v>425</v>
      </c>
      <c r="E219" s="123" t="s">
        <v>39</v>
      </c>
      <c r="F219" s="131">
        <v>7334605.51</v>
      </c>
    </row>
    <row r="220" spans="1:6" ht="12.75">
      <c r="A220" s="122" t="s">
        <v>426</v>
      </c>
      <c r="B220" s="113" t="s">
        <v>24</v>
      </c>
      <c r="C220" s="113" t="s">
        <v>88</v>
      </c>
      <c r="D220" s="119" t="s">
        <v>427</v>
      </c>
      <c r="E220" s="125"/>
      <c r="F220" s="130">
        <f>F221</f>
        <v>56600</v>
      </c>
    </row>
    <row r="221" spans="1:6" ht="22.5">
      <c r="A221" s="82" t="s">
        <v>89</v>
      </c>
      <c r="B221" s="116" t="s">
        <v>24</v>
      </c>
      <c r="C221" s="116" t="s">
        <v>88</v>
      </c>
      <c r="D221" s="119" t="s">
        <v>428</v>
      </c>
      <c r="E221" s="123"/>
      <c r="F221" s="131">
        <f>F222</f>
        <v>56600</v>
      </c>
    </row>
    <row r="222" spans="1:6" ht="22.5">
      <c r="A222" s="82" t="s">
        <v>36</v>
      </c>
      <c r="B222" s="116" t="s">
        <v>24</v>
      </c>
      <c r="C222" s="116" t="s">
        <v>88</v>
      </c>
      <c r="D222" s="119" t="s">
        <v>428</v>
      </c>
      <c r="E222" s="123" t="s">
        <v>15</v>
      </c>
      <c r="F222" s="131">
        <f>F223</f>
        <v>56600</v>
      </c>
    </row>
    <row r="223" spans="1:6" ht="12.75">
      <c r="A223" s="82" t="s">
        <v>217</v>
      </c>
      <c r="B223" s="116" t="s">
        <v>24</v>
      </c>
      <c r="C223" s="116" t="s">
        <v>88</v>
      </c>
      <c r="D223" s="119" t="s">
        <v>428</v>
      </c>
      <c r="E223" s="123" t="s">
        <v>39</v>
      </c>
      <c r="F223" s="131">
        <v>56600</v>
      </c>
    </row>
    <row r="224" spans="1:6" ht="45">
      <c r="A224" s="82" t="s">
        <v>224</v>
      </c>
      <c r="B224" s="116" t="s">
        <v>24</v>
      </c>
      <c r="C224" s="116" t="s">
        <v>88</v>
      </c>
      <c r="D224" s="119" t="s">
        <v>428</v>
      </c>
      <c r="E224" s="123" t="s">
        <v>214</v>
      </c>
      <c r="F224" s="131">
        <v>0</v>
      </c>
    </row>
    <row r="225" spans="1:6" ht="12.75">
      <c r="A225" s="81" t="s">
        <v>429</v>
      </c>
      <c r="B225" s="113" t="s">
        <v>24</v>
      </c>
      <c r="C225" s="113" t="s">
        <v>346</v>
      </c>
      <c r="D225" s="124"/>
      <c r="E225" s="125"/>
      <c r="F225" s="130">
        <f>F226+F230</f>
        <v>0</v>
      </c>
    </row>
    <row r="226" spans="1:6" ht="12.75">
      <c r="A226" s="122" t="s">
        <v>430</v>
      </c>
      <c r="B226" s="116" t="s">
        <v>24</v>
      </c>
      <c r="C226" s="116" t="s">
        <v>346</v>
      </c>
      <c r="D226" s="119" t="s">
        <v>431</v>
      </c>
      <c r="E226" s="125"/>
      <c r="F226" s="131">
        <f>F227</f>
        <v>0</v>
      </c>
    </row>
    <row r="227" spans="1:6" ht="22.5">
      <c r="A227" s="82" t="s">
        <v>36</v>
      </c>
      <c r="B227" s="116" t="s">
        <v>24</v>
      </c>
      <c r="C227" s="116" t="s">
        <v>346</v>
      </c>
      <c r="D227" s="119" t="s">
        <v>431</v>
      </c>
      <c r="E227" s="123" t="s">
        <v>15</v>
      </c>
      <c r="F227" s="131">
        <f>F228</f>
        <v>0</v>
      </c>
    </row>
    <row r="228" spans="1:6" ht="22.5">
      <c r="A228" s="82" t="s">
        <v>49</v>
      </c>
      <c r="B228" s="116" t="s">
        <v>24</v>
      </c>
      <c r="C228" s="116" t="s">
        <v>346</v>
      </c>
      <c r="D228" s="119" t="s">
        <v>431</v>
      </c>
      <c r="E228" s="123" t="s">
        <v>13</v>
      </c>
      <c r="F228" s="131">
        <f>F229</f>
        <v>0</v>
      </c>
    </row>
    <row r="229" spans="1:6" ht="12.75">
      <c r="A229" s="82" t="s">
        <v>217</v>
      </c>
      <c r="B229" s="116" t="s">
        <v>24</v>
      </c>
      <c r="C229" s="116" t="s">
        <v>346</v>
      </c>
      <c r="D229" s="119" t="s">
        <v>431</v>
      </c>
      <c r="E229" s="123" t="s">
        <v>39</v>
      </c>
      <c r="F229" s="131">
        <v>0</v>
      </c>
    </row>
    <row r="230" spans="1:6" ht="22.5">
      <c r="A230" s="85" t="s">
        <v>536</v>
      </c>
      <c r="B230" s="116" t="s">
        <v>24</v>
      </c>
      <c r="C230" s="116" t="s">
        <v>346</v>
      </c>
      <c r="D230" s="119" t="s">
        <v>537</v>
      </c>
      <c r="E230" s="125"/>
      <c r="F230" s="131">
        <f>F231</f>
        <v>0</v>
      </c>
    </row>
    <row r="231" spans="1:6" ht="22.5">
      <c r="A231" s="82" t="s">
        <v>36</v>
      </c>
      <c r="B231" s="116" t="s">
        <v>24</v>
      </c>
      <c r="C231" s="116" t="s">
        <v>346</v>
      </c>
      <c r="D231" s="119" t="s">
        <v>538</v>
      </c>
      <c r="E231" s="123" t="s">
        <v>15</v>
      </c>
      <c r="F231" s="131">
        <f>F232</f>
        <v>0</v>
      </c>
    </row>
    <row r="232" spans="1:6" ht="22.5">
      <c r="A232" s="82" t="s">
        <v>49</v>
      </c>
      <c r="B232" s="116" t="s">
        <v>24</v>
      </c>
      <c r="C232" s="116" t="s">
        <v>346</v>
      </c>
      <c r="D232" s="119" t="s">
        <v>538</v>
      </c>
      <c r="E232" s="123" t="s">
        <v>13</v>
      </c>
      <c r="F232" s="131">
        <f>F233</f>
        <v>0</v>
      </c>
    </row>
    <row r="233" spans="1:6" ht="12.75">
      <c r="A233" s="82" t="s">
        <v>217</v>
      </c>
      <c r="B233" s="116" t="s">
        <v>24</v>
      </c>
      <c r="C233" s="116" t="s">
        <v>346</v>
      </c>
      <c r="D233" s="119" t="s">
        <v>538</v>
      </c>
      <c r="E233" s="123" t="s">
        <v>39</v>
      </c>
      <c r="F233" s="131"/>
    </row>
    <row r="234" spans="1:6" ht="12.75">
      <c r="A234" s="81" t="s">
        <v>5</v>
      </c>
      <c r="B234" s="113" t="s">
        <v>24</v>
      </c>
      <c r="C234" s="113" t="s">
        <v>90</v>
      </c>
      <c r="D234" s="119"/>
      <c r="E234" s="125"/>
      <c r="F234" s="130">
        <f>F235</f>
        <v>50138</v>
      </c>
    </row>
    <row r="235" spans="1:6" ht="22.5">
      <c r="A235" s="127" t="s">
        <v>592</v>
      </c>
      <c r="B235" s="116" t="s">
        <v>24</v>
      </c>
      <c r="C235" s="116" t="s">
        <v>91</v>
      </c>
      <c r="D235" s="119" t="s">
        <v>432</v>
      </c>
      <c r="E235" s="123"/>
      <c r="F235" s="131">
        <f>F237</f>
        <v>50138</v>
      </c>
    </row>
    <row r="236" spans="1:6" ht="22.5">
      <c r="A236" s="85" t="s">
        <v>433</v>
      </c>
      <c r="B236" s="116" t="s">
        <v>24</v>
      </c>
      <c r="C236" s="116" t="s">
        <v>91</v>
      </c>
      <c r="D236" s="119" t="s">
        <v>434</v>
      </c>
      <c r="E236" s="123"/>
      <c r="F236" s="131">
        <f>F237</f>
        <v>50138</v>
      </c>
    </row>
    <row r="237" spans="1:6" ht="22.5">
      <c r="A237" s="82" t="s">
        <v>36</v>
      </c>
      <c r="B237" s="116" t="s">
        <v>24</v>
      </c>
      <c r="C237" s="116" t="s">
        <v>91</v>
      </c>
      <c r="D237" s="119" t="s">
        <v>83</v>
      </c>
      <c r="E237" s="123" t="s">
        <v>15</v>
      </c>
      <c r="F237" s="131">
        <f>F238</f>
        <v>50138</v>
      </c>
    </row>
    <row r="238" spans="1:6" ht="22.5">
      <c r="A238" s="82" t="s">
        <v>49</v>
      </c>
      <c r="B238" s="116" t="s">
        <v>24</v>
      </c>
      <c r="C238" s="116" t="s">
        <v>91</v>
      </c>
      <c r="D238" s="119" t="s">
        <v>83</v>
      </c>
      <c r="E238" s="123">
        <v>240</v>
      </c>
      <c r="F238" s="131">
        <f>F239</f>
        <v>50138</v>
      </c>
    </row>
    <row r="239" spans="1:6" ht="12.75">
      <c r="A239" s="82" t="s">
        <v>217</v>
      </c>
      <c r="B239" s="116" t="s">
        <v>24</v>
      </c>
      <c r="C239" s="116" t="s">
        <v>91</v>
      </c>
      <c r="D239" s="119" t="s">
        <v>83</v>
      </c>
      <c r="E239" s="123" t="s">
        <v>39</v>
      </c>
      <c r="F239" s="131">
        <v>50138</v>
      </c>
    </row>
    <row r="240" spans="1:6" ht="12.75">
      <c r="A240" s="81" t="s">
        <v>94</v>
      </c>
      <c r="B240" s="113" t="s">
        <v>24</v>
      </c>
      <c r="C240" s="113" t="s">
        <v>95</v>
      </c>
      <c r="D240" s="119"/>
      <c r="E240" s="125"/>
      <c r="F240" s="130">
        <f>F241</f>
        <v>35460118.989999995</v>
      </c>
    </row>
    <row r="241" spans="1:6" ht="22.5">
      <c r="A241" s="120" t="s">
        <v>593</v>
      </c>
      <c r="B241" s="113" t="s">
        <v>24</v>
      </c>
      <c r="C241" s="113" t="s">
        <v>96</v>
      </c>
      <c r="D241" s="119" t="s">
        <v>435</v>
      </c>
      <c r="E241" s="125"/>
      <c r="F241" s="130">
        <f>F242+F255+F261+F262</f>
        <v>35460118.989999995</v>
      </c>
    </row>
    <row r="242" spans="1:6" ht="12.75">
      <c r="A242" s="122" t="s">
        <v>436</v>
      </c>
      <c r="B242" s="116" t="s">
        <v>24</v>
      </c>
      <c r="C242" s="116" t="s">
        <v>96</v>
      </c>
      <c r="D242" s="119" t="s">
        <v>437</v>
      </c>
      <c r="E242" s="118"/>
      <c r="F242" s="131">
        <f>F243+F248+F254+F253</f>
        <v>26227129.179999996</v>
      </c>
    </row>
    <row r="243" spans="1:6" ht="45">
      <c r="A243" s="82" t="s">
        <v>354</v>
      </c>
      <c r="B243" s="116" t="s">
        <v>24</v>
      </c>
      <c r="C243" s="116" t="s">
        <v>96</v>
      </c>
      <c r="D243" s="119" t="s">
        <v>438</v>
      </c>
      <c r="E243" s="123">
        <v>100</v>
      </c>
      <c r="F243" s="131">
        <f>F244</f>
        <v>18737633.689999998</v>
      </c>
    </row>
    <row r="244" spans="1:6" ht="12.75">
      <c r="A244" s="82" t="s">
        <v>360</v>
      </c>
      <c r="B244" s="116" t="s">
        <v>24</v>
      </c>
      <c r="C244" s="116" t="s">
        <v>96</v>
      </c>
      <c r="D244" s="119" t="s">
        <v>438</v>
      </c>
      <c r="E244" s="123" t="s">
        <v>97</v>
      </c>
      <c r="F244" s="131">
        <f>F245+F247+F246</f>
        <v>18737633.689999998</v>
      </c>
    </row>
    <row r="245" spans="1:6" ht="12.75">
      <c r="A245" s="82" t="s">
        <v>439</v>
      </c>
      <c r="B245" s="116" t="s">
        <v>24</v>
      </c>
      <c r="C245" s="116" t="s">
        <v>96</v>
      </c>
      <c r="D245" s="119" t="s">
        <v>438</v>
      </c>
      <c r="E245" s="123" t="s">
        <v>98</v>
      </c>
      <c r="F245" s="131">
        <v>14352158.26</v>
      </c>
    </row>
    <row r="246" spans="1:6" ht="22.5">
      <c r="A246" s="82" t="s">
        <v>440</v>
      </c>
      <c r="B246" s="116" t="s">
        <v>24</v>
      </c>
      <c r="C246" s="116" t="s">
        <v>96</v>
      </c>
      <c r="D246" s="119" t="s">
        <v>438</v>
      </c>
      <c r="E246" s="123" t="s">
        <v>99</v>
      </c>
      <c r="F246" s="131">
        <v>3966227.23</v>
      </c>
    </row>
    <row r="247" spans="1:6" ht="22.5">
      <c r="A247" s="82" t="s">
        <v>441</v>
      </c>
      <c r="B247" s="116" t="s">
        <v>24</v>
      </c>
      <c r="C247" s="116" t="s">
        <v>96</v>
      </c>
      <c r="D247" s="119" t="s">
        <v>438</v>
      </c>
      <c r="E247" s="123" t="s">
        <v>100</v>
      </c>
      <c r="F247" s="131">
        <v>419248.2</v>
      </c>
    </row>
    <row r="248" spans="1:6" ht="22.5">
      <c r="A248" s="82" t="s">
        <v>36</v>
      </c>
      <c r="B248" s="116" t="s">
        <v>24</v>
      </c>
      <c r="C248" s="116" t="s">
        <v>96</v>
      </c>
      <c r="D248" s="119" t="s">
        <v>438</v>
      </c>
      <c r="E248" s="123" t="s">
        <v>15</v>
      </c>
      <c r="F248" s="131">
        <f>F249</f>
        <v>7346555.66</v>
      </c>
    </row>
    <row r="249" spans="1:6" ht="22.5">
      <c r="A249" s="82" t="s">
        <v>49</v>
      </c>
      <c r="B249" s="116" t="s">
        <v>24</v>
      </c>
      <c r="C249" s="116" t="s">
        <v>96</v>
      </c>
      <c r="D249" s="119" t="s">
        <v>438</v>
      </c>
      <c r="E249" s="123" t="s">
        <v>13</v>
      </c>
      <c r="F249" s="131">
        <f>F250+F251+F252</f>
        <v>7346555.66</v>
      </c>
    </row>
    <row r="250" spans="1:6" ht="22.5">
      <c r="A250" s="82" t="s">
        <v>33</v>
      </c>
      <c r="B250" s="116" t="s">
        <v>24</v>
      </c>
      <c r="C250" s="116" t="s">
        <v>96</v>
      </c>
      <c r="D250" s="119" t="s">
        <v>438</v>
      </c>
      <c r="E250" s="123" t="s">
        <v>38</v>
      </c>
      <c r="F250" s="131">
        <v>164902.2</v>
      </c>
    </row>
    <row r="251" spans="1:6" ht="12.75">
      <c r="A251" s="82" t="s">
        <v>217</v>
      </c>
      <c r="B251" s="116" t="s">
        <v>24</v>
      </c>
      <c r="C251" s="116" t="s">
        <v>96</v>
      </c>
      <c r="D251" s="119" t="s">
        <v>438</v>
      </c>
      <c r="E251" s="123" t="s">
        <v>39</v>
      </c>
      <c r="F251" s="131">
        <v>3695542.47</v>
      </c>
    </row>
    <row r="252" spans="1:6" ht="12.75">
      <c r="A252" s="82" t="s">
        <v>217</v>
      </c>
      <c r="B252" s="116" t="s">
        <v>24</v>
      </c>
      <c r="C252" s="116" t="s">
        <v>96</v>
      </c>
      <c r="D252" s="119" t="s">
        <v>438</v>
      </c>
      <c r="E252" s="123" t="s">
        <v>575</v>
      </c>
      <c r="F252" s="131">
        <v>3486110.99</v>
      </c>
    </row>
    <row r="253" spans="1:6" ht="12.75">
      <c r="A253" s="82" t="s">
        <v>51</v>
      </c>
      <c r="B253" s="116" t="s">
        <v>24</v>
      </c>
      <c r="C253" s="116" t="s">
        <v>96</v>
      </c>
      <c r="D253" s="119" t="s">
        <v>438</v>
      </c>
      <c r="E253" s="123" t="s">
        <v>52</v>
      </c>
      <c r="F253" s="131">
        <v>30820.83</v>
      </c>
    </row>
    <row r="254" spans="1:6" ht="12.75">
      <c r="A254" s="82" t="s">
        <v>217</v>
      </c>
      <c r="B254" s="116" t="s">
        <v>24</v>
      </c>
      <c r="C254" s="116" t="s">
        <v>96</v>
      </c>
      <c r="D254" s="119" t="s">
        <v>594</v>
      </c>
      <c r="E254" s="123" t="s">
        <v>39</v>
      </c>
      <c r="F254" s="131">
        <v>112119</v>
      </c>
    </row>
    <row r="255" spans="1:6" ht="12.75">
      <c r="A255" s="122" t="s">
        <v>442</v>
      </c>
      <c r="B255" s="116" t="s">
        <v>24</v>
      </c>
      <c r="C255" s="116" t="s">
        <v>96</v>
      </c>
      <c r="D255" s="119" t="s">
        <v>443</v>
      </c>
      <c r="E255" s="123"/>
      <c r="F255" s="131">
        <f>F256</f>
        <v>111644.39</v>
      </c>
    </row>
    <row r="256" spans="1:6" ht="22.5">
      <c r="A256" s="82" t="s">
        <v>36</v>
      </c>
      <c r="B256" s="116" t="s">
        <v>24</v>
      </c>
      <c r="C256" s="116" t="s">
        <v>96</v>
      </c>
      <c r="D256" s="119" t="s">
        <v>444</v>
      </c>
      <c r="E256" s="123" t="s">
        <v>15</v>
      </c>
      <c r="F256" s="131">
        <f>F257</f>
        <v>111644.39</v>
      </c>
    </row>
    <row r="257" spans="1:6" ht="22.5">
      <c r="A257" s="82" t="s">
        <v>49</v>
      </c>
      <c r="B257" s="116" t="s">
        <v>24</v>
      </c>
      <c r="C257" s="116" t="s">
        <v>96</v>
      </c>
      <c r="D257" s="119" t="s">
        <v>444</v>
      </c>
      <c r="E257" s="123" t="s">
        <v>13</v>
      </c>
      <c r="F257" s="131">
        <f>F258</f>
        <v>111644.39</v>
      </c>
    </row>
    <row r="258" spans="1:6" ht="12.75">
      <c r="A258" s="82" t="s">
        <v>217</v>
      </c>
      <c r="B258" s="116" t="s">
        <v>24</v>
      </c>
      <c r="C258" s="116" t="s">
        <v>96</v>
      </c>
      <c r="D258" s="119" t="s">
        <v>444</v>
      </c>
      <c r="E258" s="123" t="s">
        <v>39</v>
      </c>
      <c r="F258" s="131">
        <v>111644.39</v>
      </c>
    </row>
    <row r="259" spans="1:6" ht="12.75">
      <c r="A259" s="122" t="s">
        <v>595</v>
      </c>
      <c r="B259" s="116" t="s">
        <v>24</v>
      </c>
      <c r="C259" s="116" t="s">
        <v>96</v>
      </c>
      <c r="D259" s="119" t="s">
        <v>445</v>
      </c>
      <c r="E259" s="123"/>
      <c r="F259" s="131">
        <f>F260</f>
        <v>9023200</v>
      </c>
    </row>
    <row r="260" spans="1:6" ht="12.75">
      <c r="A260" s="122" t="s">
        <v>226</v>
      </c>
      <c r="B260" s="116" t="s">
        <v>24</v>
      </c>
      <c r="C260" s="116" t="s">
        <v>96</v>
      </c>
      <c r="D260" s="119" t="s">
        <v>596</v>
      </c>
      <c r="E260" s="123"/>
      <c r="F260" s="131">
        <f>F261</f>
        <v>9023200</v>
      </c>
    </row>
    <row r="261" spans="1:6" ht="33.75">
      <c r="A261" s="82" t="s">
        <v>582</v>
      </c>
      <c r="B261" s="116" t="s">
        <v>24</v>
      </c>
      <c r="C261" s="116" t="s">
        <v>96</v>
      </c>
      <c r="D261" s="119" t="s">
        <v>596</v>
      </c>
      <c r="E261" s="123" t="s">
        <v>583</v>
      </c>
      <c r="F261" s="131">
        <v>9023200</v>
      </c>
    </row>
    <row r="262" spans="1:6" ht="12.75">
      <c r="A262" s="84" t="s">
        <v>16</v>
      </c>
      <c r="B262" s="116" t="s">
        <v>24</v>
      </c>
      <c r="C262" s="116" t="s">
        <v>96</v>
      </c>
      <c r="D262" s="119" t="s">
        <v>539</v>
      </c>
      <c r="E262" s="123" t="s">
        <v>17</v>
      </c>
      <c r="F262" s="131">
        <f>F263</f>
        <v>98145.42</v>
      </c>
    </row>
    <row r="263" spans="1:6" ht="12.75">
      <c r="A263" s="128" t="s">
        <v>524</v>
      </c>
      <c r="B263" s="116" t="s">
        <v>24</v>
      </c>
      <c r="C263" s="116" t="s">
        <v>96</v>
      </c>
      <c r="D263" s="119" t="s">
        <v>597</v>
      </c>
      <c r="E263" s="123" t="s">
        <v>525</v>
      </c>
      <c r="F263" s="131">
        <f>F264</f>
        <v>98145.42</v>
      </c>
    </row>
    <row r="264" spans="1:6" ht="22.5">
      <c r="A264" s="84" t="s">
        <v>118</v>
      </c>
      <c r="B264" s="116" t="s">
        <v>24</v>
      </c>
      <c r="C264" s="116" t="s">
        <v>96</v>
      </c>
      <c r="D264" s="119" t="s">
        <v>597</v>
      </c>
      <c r="E264" s="123" t="s">
        <v>119</v>
      </c>
      <c r="F264" s="131">
        <v>98145.42</v>
      </c>
    </row>
    <row r="265" spans="1:6" ht="12.75">
      <c r="A265" s="81" t="s">
        <v>598</v>
      </c>
      <c r="B265" s="113" t="s">
        <v>24</v>
      </c>
      <c r="C265" s="113" t="s">
        <v>101</v>
      </c>
      <c r="D265" s="111"/>
      <c r="E265" s="115"/>
      <c r="F265" s="130">
        <f>F266+F272+F276</f>
        <v>1119727</v>
      </c>
    </row>
    <row r="266" spans="1:6" ht="12.75">
      <c r="A266" s="82" t="s">
        <v>176</v>
      </c>
      <c r="B266" s="116" t="s">
        <v>24</v>
      </c>
      <c r="C266" s="116" t="s">
        <v>102</v>
      </c>
      <c r="D266" s="111"/>
      <c r="E266" s="115"/>
      <c r="F266" s="131">
        <f>F267</f>
        <v>734727</v>
      </c>
    </row>
    <row r="267" spans="1:6" ht="22.5">
      <c r="A267" s="120" t="s">
        <v>573</v>
      </c>
      <c r="B267" s="116" t="s">
        <v>24</v>
      </c>
      <c r="C267" s="116" t="s">
        <v>102</v>
      </c>
      <c r="D267" s="119" t="s">
        <v>27</v>
      </c>
      <c r="E267" s="115"/>
      <c r="F267" s="131">
        <f>F268</f>
        <v>734727</v>
      </c>
    </row>
    <row r="268" spans="1:6" ht="22.5">
      <c r="A268" s="85" t="s">
        <v>446</v>
      </c>
      <c r="B268" s="116" t="s">
        <v>24</v>
      </c>
      <c r="C268" s="116" t="s">
        <v>102</v>
      </c>
      <c r="D268" s="119" t="s">
        <v>447</v>
      </c>
      <c r="E268" s="115"/>
      <c r="F268" s="131">
        <f>F269</f>
        <v>734727</v>
      </c>
    </row>
    <row r="269" spans="1:6" ht="12.75">
      <c r="A269" s="122" t="s">
        <v>448</v>
      </c>
      <c r="B269" s="116" t="s">
        <v>24</v>
      </c>
      <c r="C269" s="116" t="s">
        <v>102</v>
      </c>
      <c r="D269" s="119" t="s">
        <v>449</v>
      </c>
      <c r="E269" s="123">
        <v>300</v>
      </c>
      <c r="F269" s="131">
        <f>F270</f>
        <v>734727</v>
      </c>
    </row>
    <row r="270" spans="1:6" ht="12.75">
      <c r="A270" s="82" t="s">
        <v>103</v>
      </c>
      <c r="B270" s="116" t="s">
        <v>24</v>
      </c>
      <c r="C270" s="116" t="s">
        <v>102</v>
      </c>
      <c r="D270" s="119" t="s">
        <v>449</v>
      </c>
      <c r="E270" s="123" t="s">
        <v>104</v>
      </c>
      <c r="F270" s="131">
        <f>F271</f>
        <v>734727</v>
      </c>
    </row>
    <row r="271" spans="1:6" ht="12.75">
      <c r="A271" s="82" t="s">
        <v>105</v>
      </c>
      <c r="B271" s="116" t="s">
        <v>24</v>
      </c>
      <c r="C271" s="116" t="s">
        <v>102</v>
      </c>
      <c r="D271" s="119" t="s">
        <v>449</v>
      </c>
      <c r="E271" s="123" t="s">
        <v>106</v>
      </c>
      <c r="F271" s="131">
        <v>734727</v>
      </c>
    </row>
    <row r="272" spans="1:6" ht="12.75">
      <c r="A272" s="82" t="s">
        <v>177</v>
      </c>
      <c r="B272" s="116" t="s">
        <v>24</v>
      </c>
      <c r="C272" s="116" t="s">
        <v>161</v>
      </c>
      <c r="D272" s="119"/>
      <c r="E272" s="123"/>
      <c r="F272" s="131">
        <f>F273</f>
        <v>100000</v>
      </c>
    </row>
    <row r="273" spans="1:6" ht="12.75">
      <c r="A273" s="122" t="s">
        <v>599</v>
      </c>
      <c r="B273" s="116" t="s">
        <v>24</v>
      </c>
      <c r="C273" s="116" t="s">
        <v>161</v>
      </c>
      <c r="D273" s="119" t="s">
        <v>600</v>
      </c>
      <c r="E273" s="123"/>
      <c r="F273" s="131">
        <f>F274</f>
        <v>100000</v>
      </c>
    </row>
    <row r="274" spans="1:6" ht="12.75">
      <c r="A274" s="82" t="s">
        <v>18</v>
      </c>
      <c r="B274" s="116" t="s">
        <v>24</v>
      </c>
      <c r="C274" s="116" t="s">
        <v>161</v>
      </c>
      <c r="D274" s="119" t="s">
        <v>600</v>
      </c>
      <c r="E274" s="123" t="s">
        <v>227</v>
      </c>
      <c r="F274" s="131">
        <f>F275</f>
        <v>100000</v>
      </c>
    </row>
    <row r="275" spans="1:6" ht="22.5">
      <c r="A275" s="82" t="s">
        <v>57</v>
      </c>
      <c r="B275" s="116" t="s">
        <v>24</v>
      </c>
      <c r="C275" s="116" t="s">
        <v>161</v>
      </c>
      <c r="D275" s="119" t="s">
        <v>600</v>
      </c>
      <c r="E275" s="123" t="s">
        <v>58</v>
      </c>
      <c r="F275" s="131">
        <v>100000</v>
      </c>
    </row>
    <row r="276" spans="1:6" ht="12.75">
      <c r="A276" s="82" t="s">
        <v>521</v>
      </c>
      <c r="B276" s="116" t="s">
        <v>24</v>
      </c>
      <c r="C276" s="116" t="s">
        <v>522</v>
      </c>
      <c r="D276" s="119"/>
      <c r="E276" s="123"/>
      <c r="F276" s="131">
        <f>F277</f>
        <v>285000</v>
      </c>
    </row>
    <row r="277" spans="1:6" ht="12.75">
      <c r="A277" s="122" t="s">
        <v>226</v>
      </c>
      <c r="B277" s="116" t="s">
        <v>24</v>
      </c>
      <c r="C277" s="116" t="s">
        <v>522</v>
      </c>
      <c r="D277" s="119" t="s">
        <v>450</v>
      </c>
      <c r="E277" s="123"/>
      <c r="F277" s="131">
        <f>F278</f>
        <v>285000</v>
      </c>
    </row>
    <row r="278" spans="1:6" ht="12.75">
      <c r="A278" s="82" t="s">
        <v>18</v>
      </c>
      <c r="B278" s="116" t="s">
        <v>24</v>
      </c>
      <c r="C278" s="116" t="s">
        <v>522</v>
      </c>
      <c r="D278" s="119" t="s">
        <v>450</v>
      </c>
      <c r="E278" s="123" t="s">
        <v>227</v>
      </c>
      <c r="F278" s="131">
        <f>F279</f>
        <v>285000</v>
      </c>
    </row>
    <row r="279" spans="1:6" ht="22.5">
      <c r="A279" s="82" t="s">
        <v>57</v>
      </c>
      <c r="B279" s="116" t="s">
        <v>24</v>
      </c>
      <c r="C279" s="116" t="s">
        <v>522</v>
      </c>
      <c r="D279" s="119" t="s">
        <v>450</v>
      </c>
      <c r="E279" s="123" t="s">
        <v>58</v>
      </c>
      <c r="F279" s="131">
        <v>285000</v>
      </c>
    </row>
    <row r="280" spans="1:6" ht="12.75">
      <c r="A280" s="81" t="s">
        <v>228</v>
      </c>
      <c r="B280" s="113" t="s">
        <v>24</v>
      </c>
      <c r="C280" s="113" t="s">
        <v>179</v>
      </c>
      <c r="D280" s="111"/>
      <c r="E280" s="115"/>
      <c r="F280" s="130">
        <f>F282</f>
        <v>377132.16</v>
      </c>
    </row>
    <row r="281" spans="1:6" ht="12.75">
      <c r="A281" s="81" t="s">
        <v>451</v>
      </c>
      <c r="B281" s="116" t="s">
        <v>24</v>
      </c>
      <c r="C281" s="116" t="s">
        <v>179</v>
      </c>
      <c r="D281" s="117"/>
      <c r="E281" s="118"/>
      <c r="F281" s="131">
        <f>F282</f>
        <v>377132.16</v>
      </c>
    </row>
    <row r="282" spans="1:6" ht="22.5">
      <c r="A282" s="120" t="s">
        <v>601</v>
      </c>
      <c r="B282" s="116" t="s">
        <v>24</v>
      </c>
      <c r="C282" s="116" t="s">
        <v>107</v>
      </c>
      <c r="D282" s="119" t="s">
        <v>452</v>
      </c>
      <c r="E282" s="118"/>
      <c r="F282" s="131">
        <f>F283</f>
        <v>377132.16</v>
      </c>
    </row>
    <row r="283" spans="1:6" ht="33.75">
      <c r="A283" s="85" t="s">
        <v>453</v>
      </c>
      <c r="B283" s="116" t="s">
        <v>24</v>
      </c>
      <c r="C283" s="116" t="s">
        <v>107</v>
      </c>
      <c r="D283" s="119" t="s">
        <v>454</v>
      </c>
      <c r="E283" s="118"/>
      <c r="F283" s="131">
        <f>F284</f>
        <v>377132.16</v>
      </c>
    </row>
    <row r="284" spans="1:6" ht="22.5">
      <c r="A284" s="82" t="s">
        <v>36</v>
      </c>
      <c r="B284" s="116" t="s">
        <v>24</v>
      </c>
      <c r="C284" s="116" t="s">
        <v>107</v>
      </c>
      <c r="D284" s="119" t="s">
        <v>455</v>
      </c>
      <c r="E284" s="123">
        <v>200</v>
      </c>
      <c r="F284" s="131">
        <f>F285</f>
        <v>377132.16</v>
      </c>
    </row>
    <row r="285" spans="1:6" ht="22.5">
      <c r="A285" s="82" t="s">
        <v>49</v>
      </c>
      <c r="B285" s="116" t="s">
        <v>24</v>
      </c>
      <c r="C285" s="116" t="s">
        <v>107</v>
      </c>
      <c r="D285" s="119" t="s">
        <v>455</v>
      </c>
      <c r="E285" s="123" t="s">
        <v>13</v>
      </c>
      <c r="F285" s="131">
        <f>F286</f>
        <v>377132.16</v>
      </c>
    </row>
    <row r="286" spans="1:6" ht="12.75">
      <c r="A286" s="82" t="s">
        <v>217</v>
      </c>
      <c r="B286" s="116" t="s">
        <v>24</v>
      </c>
      <c r="C286" s="116" t="s">
        <v>107</v>
      </c>
      <c r="D286" s="119" t="s">
        <v>455</v>
      </c>
      <c r="E286" s="123" t="s">
        <v>39</v>
      </c>
      <c r="F286" s="131">
        <v>377132.16</v>
      </c>
    </row>
    <row r="287" spans="1:6" ht="33.75">
      <c r="A287" s="81" t="s">
        <v>456</v>
      </c>
      <c r="B287" s="113" t="s">
        <v>24</v>
      </c>
      <c r="C287" s="113" t="s">
        <v>109</v>
      </c>
      <c r="D287" s="124"/>
      <c r="E287" s="125"/>
      <c r="F287" s="130">
        <f>F288</f>
        <v>7636.45</v>
      </c>
    </row>
    <row r="288" spans="1:6" ht="12.75">
      <c r="A288" s="82" t="s">
        <v>457</v>
      </c>
      <c r="B288" s="116" t="s">
        <v>24</v>
      </c>
      <c r="C288" s="116" t="s">
        <v>109</v>
      </c>
      <c r="D288" s="119" t="s">
        <v>113</v>
      </c>
      <c r="E288" s="123"/>
      <c r="F288" s="131">
        <f>F289</f>
        <v>7636.45</v>
      </c>
    </row>
    <row r="289" spans="1:6" ht="12.75">
      <c r="A289" s="82" t="s">
        <v>229</v>
      </c>
      <c r="B289" s="116" t="s">
        <v>24</v>
      </c>
      <c r="C289" s="116" t="s">
        <v>109</v>
      </c>
      <c r="D289" s="119" t="s">
        <v>113</v>
      </c>
      <c r="E289" s="123" t="s">
        <v>458</v>
      </c>
      <c r="F289" s="131">
        <f>F290</f>
        <v>7636.45</v>
      </c>
    </row>
    <row r="290" spans="1:6" ht="12.75">
      <c r="A290" s="82" t="s">
        <v>457</v>
      </c>
      <c r="B290" s="116" t="s">
        <v>24</v>
      </c>
      <c r="C290" s="116" t="s">
        <v>109</v>
      </c>
      <c r="D290" s="119" t="s">
        <v>113</v>
      </c>
      <c r="E290" s="123" t="s">
        <v>230</v>
      </c>
      <c r="F290" s="131">
        <v>7636.45</v>
      </c>
    </row>
    <row r="291" spans="1:6" ht="33.75">
      <c r="A291" s="81" t="s">
        <v>459</v>
      </c>
      <c r="B291" s="113" t="s">
        <v>24</v>
      </c>
      <c r="C291" s="113" t="s">
        <v>114</v>
      </c>
      <c r="D291" s="111"/>
      <c r="E291" s="115"/>
      <c r="F291" s="130">
        <f>F292</f>
        <v>780072.1</v>
      </c>
    </row>
    <row r="292" spans="1:6" ht="22.5">
      <c r="A292" s="82" t="s">
        <v>460</v>
      </c>
      <c r="B292" s="116" t="s">
        <v>24</v>
      </c>
      <c r="C292" s="116" t="s">
        <v>112</v>
      </c>
      <c r="D292" s="119"/>
      <c r="E292" s="123"/>
      <c r="F292" s="131">
        <f>F293+F296</f>
        <v>780072.1</v>
      </c>
    </row>
    <row r="293" spans="1:6" ht="22.5">
      <c r="A293" s="85" t="s">
        <v>579</v>
      </c>
      <c r="B293" s="116" t="s">
        <v>24</v>
      </c>
      <c r="C293" s="116" t="s">
        <v>112</v>
      </c>
      <c r="D293" s="119" t="s">
        <v>461</v>
      </c>
      <c r="E293" s="123"/>
      <c r="F293" s="131">
        <f>F294</f>
        <v>779072.1</v>
      </c>
    </row>
    <row r="294" spans="1:6" ht="33.75">
      <c r="A294" s="85" t="s">
        <v>462</v>
      </c>
      <c r="B294" s="116" t="s">
        <v>24</v>
      </c>
      <c r="C294" s="116" t="s">
        <v>112</v>
      </c>
      <c r="D294" s="119" t="s">
        <v>461</v>
      </c>
      <c r="E294" s="123"/>
      <c r="F294" s="131">
        <f>F295</f>
        <v>779072.1</v>
      </c>
    </row>
    <row r="295" spans="1:6" ht="12.75">
      <c r="A295" s="122" t="s">
        <v>184</v>
      </c>
      <c r="B295" s="116" t="s">
        <v>24</v>
      </c>
      <c r="C295" s="116" t="s">
        <v>112</v>
      </c>
      <c r="D295" s="119" t="s">
        <v>115</v>
      </c>
      <c r="E295" s="123" t="s">
        <v>463</v>
      </c>
      <c r="F295" s="131">
        <v>779072.1</v>
      </c>
    </row>
    <row r="296" spans="1:6" ht="12.75">
      <c r="A296" s="122" t="s">
        <v>464</v>
      </c>
      <c r="B296" s="116" t="s">
        <v>24</v>
      </c>
      <c r="C296" s="116" t="s">
        <v>112</v>
      </c>
      <c r="D296" s="119" t="s">
        <v>116</v>
      </c>
      <c r="E296" s="123"/>
      <c r="F296" s="131">
        <f>F297</f>
        <v>1000</v>
      </c>
    </row>
    <row r="297" spans="1:6" ht="12.75">
      <c r="A297" s="122" t="s">
        <v>184</v>
      </c>
      <c r="B297" s="116" t="s">
        <v>24</v>
      </c>
      <c r="C297" s="116" t="s">
        <v>112</v>
      </c>
      <c r="D297" s="119" t="s">
        <v>116</v>
      </c>
      <c r="E297" s="123">
        <v>540</v>
      </c>
      <c r="F297" s="131">
        <v>1000</v>
      </c>
    </row>
  </sheetData>
  <sheetProtection/>
  <mergeCells count="1">
    <mergeCell ref="A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68.125" style="0" customWidth="1"/>
    <col min="2" max="2" width="31.75390625" style="0" customWidth="1"/>
    <col min="3" max="3" width="17.00390625" style="0" customWidth="1"/>
    <col min="4" max="4" width="1.625" style="0" customWidth="1"/>
  </cols>
  <sheetData>
    <row r="1" ht="15.75">
      <c r="B1" s="17" t="s">
        <v>153</v>
      </c>
    </row>
    <row r="2" ht="15.75">
      <c r="B2" s="17" t="s">
        <v>117</v>
      </c>
    </row>
    <row r="3" ht="15.75">
      <c r="B3" s="34"/>
    </row>
    <row r="4" spans="1:3" ht="15.75">
      <c r="A4" s="17"/>
      <c r="B4" s="17"/>
      <c r="C4" s="17"/>
    </row>
    <row r="5" spans="1:3" ht="33.75" customHeight="1">
      <c r="A5" s="244" t="s">
        <v>603</v>
      </c>
      <c r="B5" s="244"/>
      <c r="C5" s="244"/>
    </row>
    <row r="6" spans="1:3" ht="15.75">
      <c r="A6" s="17"/>
      <c r="B6" s="17"/>
      <c r="C6" s="17"/>
    </row>
    <row r="7" spans="1:3" ht="15.75">
      <c r="A7" s="17"/>
      <c r="B7" s="17"/>
      <c r="C7" s="20" t="s">
        <v>342</v>
      </c>
    </row>
    <row r="8" spans="1:3" ht="31.5">
      <c r="A8" s="86" t="s">
        <v>121</v>
      </c>
      <c r="B8" s="86" t="s">
        <v>122</v>
      </c>
      <c r="C8" s="87" t="s">
        <v>232</v>
      </c>
    </row>
    <row r="9" spans="1:3" ht="15.75">
      <c r="A9" s="224" t="s">
        <v>123</v>
      </c>
      <c r="B9" s="224" t="s">
        <v>9</v>
      </c>
      <c r="C9" s="225" t="s">
        <v>236</v>
      </c>
    </row>
    <row r="10" spans="1:3" ht="12.75">
      <c r="A10" s="226" t="s">
        <v>124</v>
      </c>
      <c r="B10" s="227" t="s">
        <v>125</v>
      </c>
      <c r="C10" s="235">
        <v>3447000.19</v>
      </c>
    </row>
    <row r="11" spans="1:3" ht="12.75">
      <c r="A11" s="228" t="s">
        <v>126</v>
      </c>
      <c r="B11" s="229"/>
      <c r="C11" s="236"/>
    </row>
    <row r="12" spans="1:3" ht="12.75">
      <c r="A12" s="230" t="s">
        <v>127</v>
      </c>
      <c r="B12" s="231" t="s">
        <v>125</v>
      </c>
      <c r="C12" s="237">
        <f>C17</f>
        <v>-3221555.68</v>
      </c>
    </row>
    <row r="13" spans="1:3" ht="12.75" customHeight="1">
      <c r="A13" s="232" t="s">
        <v>128</v>
      </c>
      <c r="B13" s="229"/>
      <c r="C13" s="238"/>
    </row>
    <row r="14" spans="1:3" ht="12.75" customHeight="1">
      <c r="A14" s="233" t="s">
        <v>540</v>
      </c>
      <c r="B14" s="234" t="s">
        <v>549</v>
      </c>
      <c r="C14" s="237" t="s">
        <v>134</v>
      </c>
    </row>
    <row r="15" spans="1:3" ht="22.5">
      <c r="A15" s="233" t="s">
        <v>541</v>
      </c>
      <c r="B15" s="234" t="s">
        <v>550</v>
      </c>
      <c r="C15" s="237" t="s">
        <v>134</v>
      </c>
    </row>
    <row r="16" spans="1:3" ht="22.5">
      <c r="A16" s="233" t="s">
        <v>542</v>
      </c>
      <c r="B16" s="234" t="s">
        <v>551</v>
      </c>
      <c r="C16" s="237" t="s">
        <v>134</v>
      </c>
    </row>
    <row r="17" spans="1:3" ht="22.5">
      <c r="A17" s="233" t="s">
        <v>543</v>
      </c>
      <c r="B17" s="234" t="s">
        <v>129</v>
      </c>
      <c r="C17" s="237">
        <f>C18</f>
        <v>-3221555.68</v>
      </c>
    </row>
    <row r="18" spans="1:3" ht="22.5">
      <c r="A18" s="233" t="s">
        <v>544</v>
      </c>
      <c r="B18" s="234" t="s">
        <v>130</v>
      </c>
      <c r="C18" s="237">
        <f>C19</f>
        <v>-3221555.68</v>
      </c>
    </row>
    <row r="19" spans="1:3" ht="22.5">
      <c r="A19" s="233" t="s">
        <v>545</v>
      </c>
      <c r="B19" s="234" t="s">
        <v>131</v>
      </c>
      <c r="C19" s="237">
        <f>C20</f>
        <v>-3221555.68</v>
      </c>
    </row>
    <row r="20" spans="1:3" ht="22.5">
      <c r="A20" s="233" t="s">
        <v>546</v>
      </c>
      <c r="B20" s="234" t="s">
        <v>132</v>
      </c>
      <c r="C20" s="237">
        <v>-3221555.68</v>
      </c>
    </row>
    <row r="21" spans="1:3" ht="12.75">
      <c r="A21" s="230" t="s">
        <v>133</v>
      </c>
      <c r="B21" s="231" t="s">
        <v>125</v>
      </c>
      <c r="C21" s="237" t="s">
        <v>134</v>
      </c>
    </row>
    <row r="22" spans="1:3" ht="12.75">
      <c r="A22" s="232" t="s">
        <v>128</v>
      </c>
      <c r="B22" s="229"/>
      <c r="C22" s="238"/>
    </row>
    <row r="23" spans="1:3" ht="12.75">
      <c r="A23" s="230" t="s">
        <v>135</v>
      </c>
      <c r="B23" s="231" t="s">
        <v>125</v>
      </c>
      <c r="C23" s="237">
        <f>C24</f>
        <v>6668555.87</v>
      </c>
    </row>
    <row r="24" spans="1:3" ht="12.75">
      <c r="A24" s="233" t="s">
        <v>136</v>
      </c>
      <c r="B24" s="234" t="s">
        <v>137</v>
      </c>
      <c r="C24" s="237">
        <v>6668555.87</v>
      </c>
    </row>
    <row r="25" spans="1:3" ht="12.75">
      <c r="A25" s="230" t="s">
        <v>138</v>
      </c>
      <c r="B25" s="231" t="s">
        <v>125</v>
      </c>
      <c r="C25" s="237">
        <v>-266407929.08</v>
      </c>
    </row>
    <row r="26" spans="1:3" ht="12.75">
      <c r="A26" s="233" t="s">
        <v>547</v>
      </c>
      <c r="B26" s="234" t="s">
        <v>552</v>
      </c>
      <c r="C26" s="237">
        <v>-266407929.08</v>
      </c>
    </row>
    <row r="27" spans="1:3" ht="12.75">
      <c r="A27" s="233" t="s">
        <v>139</v>
      </c>
      <c r="B27" s="234" t="s">
        <v>140</v>
      </c>
      <c r="C27" s="237">
        <v>-266407929.08</v>
      </c>
    </row>
    <row r="28" spans="1:3" ht="12.75">
      <c r="A28" s="233" t="s">
        <v>141</v>
      </c>
      <c r="B28" s="234" t="s">
        <v>142</v>
      </c>
      <c r="C28" s="237">
        <v>-266407929.08</v>
      </c>
    </row>
    <row r="29" spans="1:3" ht="22.5">
      <c r="A29" s="233" t="s">
        <v>143</v>
      </c>
      <c r="B29" s="234" t="s">
        <v>144</v>
      </c>
      <c r="C29" s="237">
        <v>-244569505.19</v>
      </c>
    </row>
    <row r="30" spans="1:3" ht="12.75">
      <c r="A30" s="230" t="s">
        <v>145</v>
      </c>
      <c r="B30" s="231" t="s">
        <v>125</v>
      </c>
      <c r="C30" s="237">
        <v>262857565.47</v>
      </c>
    </row>
    <row r="31" spans="1:3" ht="12.75">
      <c r="A31" s="233" t="s">
        <v>548</v>
      </c>
      <c r="B31" s="234" t="s">
        <v>553</v>
      </c>
      <c r="C31" s="237">
        <v>262857565.47</v>
      </c>
    </row>
    <row r="32" spans="1:3" ht="12.75">
      <c r="A32" s="233" t="s">
        <v>146</v>
      </c>
      <c r="B32" s="234" t="s">
        <v>147</v>
      </c>
      <c r="C32" s="237">
        <v>262857565.47</v>
      </c>
    </row>
    <row r="33" spans="1:3" ht="12.75">
      <c r="A33" s="233" t="s">
        <v>148</v>
      </c>
      <c r="B33" s="234" t="s">
        <v>149</v>
      </c>
      <c r="C33" s="237">
        <v>262857565.47</v>
      </c>
    </row>
    <row r="34" spans="1:3" ht="22.5">
      <c r="A34" s="233" t="s">
        <v>150</v>
      </c>
      <c r="B34" s="234" t="s">
        <v>151</v>
      </c>
      <c r="C34" s="237">
        <v>251238061.06</v>
      </c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101" zoomScaleNormal="101" zoomScalePageLayoutView="0" workbookViewId="0" topLeftCell="A1">
      <selection activeCell="D19" sqref="D19"/>
    </sheetView>
  </sheetViews>
  <sheetFormatPr defaultColWidth="9.00390625" defaultRowHeight="12.75"/>
  <cols>
    <col min="1" max="1" width="33.625" style="0" customWidth="1"/>
    <col min="4" max="4" width="21.875" style="0" customWidth="1"/>
    <col min="5" max="5" width="11.125" style="0" customWidth="1"/>
    <col min="6" max="6" width="25.25390625" style="0" customWidth="1"/>
  </cols>
  <sheetData>
    <row r="1" ht="15.75">
      <c r="E1" s="17" t="s">
        <v>152</v>
      </c>
    </row>
    <row r="2" ht="15.75">
      <c r="E2" s="17" t="s">
        <v>117</v>
      </c>
    </row>
    <row r="3" ht="15.75">
      <c r="E3" s="34"/>
    </row>
    <row r="6" spans="1:6" ht="36" customHeight="1">
      <c r="A6" s="244" t="s">
        <v>604</v>
      </c>
      <c r="B6" s="244"/>
      <c r="C6" s="244"/>
      <c r="D6" s="244"/>
      <c r="E6" s="244"/>
      <c r="F6" s="244"/>
    </row>
    <row r="8" ht="15.75">
      <c r="F8" s="20" t="s">
        <v>342</v>
      </c>
    </row>
    <row r="9" spans="1:6" ht="70.5" customHeight="1">
      <c r="A9" s="2" t="s">
        <v>19</v>
      </c>
      <c r="B9" s="2" t="s">
        <v>20</v>
      </c>
      <c r="C9" s="2" t="s">
        <v>21</v>
      </c>
      <c r="D9" s="3" t="s">
        <v>7</v>
      </c>
      <c r="E9" s="4" t="s">
        <v>8</v>
      </c>
      <c r="F9" s="1" t="s">
        <v>232</v>
      </c>
    </row>
    <row r="10" spans="1:6" ht="18.75">
      <c r="A10" s="12" t="s">
        <v>50</v>
      </c>
      <c r="B10" s="10">
        <v>951</v>
      </c>
      <c r="C10" s="5" t="s">
        <v>45</v>
      </c>
      <c r="D10" s="13"/>
      <c r="E10" s="14"/>
      <c r="F10" s="19">
        <f>F11</f>
        <v>0</v>
      </c>
    </row>
    <row r="11" spans="1:6" ht="15.75">
      <c r="A11" s="7" t="s">
        <v>50</v>
      </c>
      <c r="B11" s="9">
        <v>951</v>
      </c>
      <c r="C11" s="6" t="s">
        <v>45</v>
      </c>
      <c r="D11" s="8" t="s">
        <v>361</v>
      </c>
      <c r="E11" s="11" t="s">
        <v>54</v>
      </c>
      <c r="F11" s="18">
        <v>0</v>
      </c>
    </row>
  </sheetData>
  <sheetProtection/>
  <mergeCells count="1"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zoomScale="70" zoomScaleNormal="70" zoomScalePageLayoutView="85" workbookViewId="0" topLeftCell="A1">
      <selection activeCell="D19" sqref="D19"/>
    </sheetView>
  </sheetViews>
  <sheetFormatPr defaultColWidth="9.00390625" defaultRowHeight="12.75"/>
  <cols>
    <col min="1" max="1" width="6.125" style="21" customWidth="1"/>
    <col min="2" max="2" width="42.25390625" style="21" customWidth="1"/>
    <col min="3" max="3" width="16.00390625" style="21" customWidth="1"/>
    <col min="4" max="5" width="17.25390625" style="21" customWidth="1"/>
    <col min="6" max="6" width="16.375" style="21" customWidth="1"/>
    <col min="7" max="11" width="17.125" style="21" customWidth="1"/>
    <col min="12" max="12" width="45.125" style="21" customWidth="1"/>
    <col min="13" max="16384" width="9.125" style="21" customWidth="1"/>
  </cols>
  <sheetData>
    <row r="1" ht="18.75">
      <c r="L1" s="17" t="s">
        <v>234</v>
      </c>
    </row>
    <row r="2" ht="18.75">
      <c r="L2" s="17" t="s">
        <v>117</v>
      </c>
    </row>
    <row r="3" ht="18.75">
      <c r="L3" s="34"/>
    </row>
    <row r="5" spans="1:12" ht="23.25">
      <c r="A5" s="248" t="s">
        <v>10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6" spans="1:12" ht="23.25">
      <c r="A6" s="248" t="s">
        <v>605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ht="18.75" customHeight="1">
      <c r="L7" s="22" t="s">
        <v>235</v>
      </c>
    </row>
    <row r="8" spans="1:12" s="24" customFormat="1" ht="87.75" customHeight="1">
      <c r="A8" s="249" t="s">
        <v>154</v>
      </c>
      <c r="B8" s="250" t="s">
        <v>155</v>
      </c>
      <c r="C8" s="245" t="s">
        <v>156</v>
      </c>
      <c r="D8" s="246"/>
      <c r="E8" s="247"/>
      <c r="F8" s="245" t="s">
        <v>162</v>
      </c>
      <c r="G8" s="246"/>
      <c r="H8" s="247"/>
      <c r="I8" s="245" t="s">
        <v>163</v>
      </c>
      <c r="J8" s="246"/>
      <c r="K8" s="247"/>
      <c r="L8" s="250" t="s">
        <v>157</v>
      </c>
    </row>
    <row r="9" spans="1:12" s="24" customFormat="1" ht="51.75" customHeight="1">
      <c r="A9" s="249"/>
      <c r="B9" s="250"/>
      <c r="C9" s="25" t="s">
        <v>606</v>
      </c>
      <c r="D9" s="25" t="s">
        <v>158</v>
      </c>
      <c r="E9" s="25" t="s">
        <v>231</v>
      </c>
      <c r="F9" s="25" t="s">
        <v>606</v>
      </c>
      <c r="G9" s="25" t="s">
        <v>158</v>
      </c>
      <c r="H9" s="25" t="s">
        <v>231</v>
      </c>
      <c r="I9" s="25" t="s">
        <v>606</v>
      </c>
      <c r="J9" s="25" t="s">
        <v>158</v>
      </c>
      <c r="K9" s="25" t="s">
        <v>231</v>
      </c>
      <c r="L9" s="250"/>
    </row>
    <row r="10" spans="1:12" s="24" customFormat="1" ht="28.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</row>
    <row r="11" spans="1:12" s="24" customFormat="1" ht="63">
      <c r="A11" s="26">
        <v>1</v>
      </c>
      <c r="B11" s="16" t="s">
        <v>573</v>
      </c>
      <c r="C11" s="94">
        <v>1752.7</v>
      </c>
      <c r="D11" s="92">
        <v>48258.3</v>
      </c>
      <c r="E11" s="89">
        <f>C11+D11</f>
        <v>50011</v>
      </c>
      <c r="F11" s="94">
        <v>1752.7</v>
      </c>
      <c r="G11" s="94">
        <v>47081.2</v>
      </c>
      <c r="H11" s="88">
        <f>F11+G11</f>
        <v>48833.899999999994</v>
      </c>
      <c r="I11" s="94">
        <f aca="true" t="shared" si="0" ref="I11:I22">C11-F11</f>
        <v>0</v>
      </c>
      <c r="J11" s="94">
        <f aca="true" t="shared" si="1" ref="J11:J22">D11-G11</f>
        <v>1177.1000000000058</v>
      </c>
      <c r="K11" s="88">
        <f>I11+J11</f>
        <v>1177.1000000000058</v>
      </c>
      <c r="L11" s="268" t="s">
        <v>607</v>
      </c>
    </row>
    <row r="12" spans="1:12" s="24" customFormat="1" ht="134.25" customHeight="1">
      <c r="A12" s="26">
        <v>2</v>
      </c>
      <c r="B12" s="16" t="s">
        <v>577</v>
      </c>
      <c r="C12" s="94"/>
      <c r="D12" s="92">
        <v>3355.6</v>
      </c>
      <c r="E12" s="89">
        <f aca="true" t="shared" si="2" ref="E12:E22">C12+D12</f>
        <v>3355.6</v>
      </c>
      <c r="F12" s="94"/>
      <c r="G12" s="94">
        <v>2002.5</v>
      </c>
      <c r="H12" s="88">
        <f aca="true" t="shared" si="3" ref="H12:H22">F12+G12</f>
        <v>2002.5</v>
      </c>
      <c r="I12" s="94">
        <f t="shared" si="0"/>
        <v>0</v>
      </c>
      <c r="J12" s="94">
        <f t="shared" si="1"/>
        <v>1353.1</v>
      </c>
      <c r="K12" s="88">
        <f aca="true" t="shared" si="4" ref="K12:K22">I12+J12</f>
        <v>1353.1</v>
      </c>
      <c r="L12" s="268" t="s">
        <v>608</v>
      </c>
    </row>
    <row r="13" spans="1:12" s="24" customFormat="1" ht="103.5" customHeight="1">
      <c r="A13" s="26">
        <v>3</v>
      </c>
      <c r="B13" s="16" t="s">
        <v>579</v>
      </c>
      <c r="C13" s="94">
        <v>67</v>
      </c>
      <c r="D13" s="92">
        <v>3135.1</v>
      </c>
      <c r="E13" s="89">
        <f t="shared" si="2"/>
        <v>3202.1</v>
      </c>
      <c r="F13" s="94">
        <v>67</v>
      </c>
      <c r="G13" s="94">
        <v>2775.7</v>
      </c>
      <c r="H13" s="88">
        <f t="shared" si="3"/>
        <v>2842.7</v>
      </c>
      <c r="I13" s="94">
        <f t="shared" si="0"/>
        <v>0</v>
      </c>
      <c r="J13" s="94">
        <f t="shared" si="1"/>
        <v>359.4000000000001</v>
      </c>
      <c r="K13" s="88">
        <f t="shared" si="4"/>
        <v>359.4000000000001</v>
      </c>
      <c r="L13" s="268" t="s">
        <v>554</v>
      </c>
    </row>
    <row r="14" spans="1:12" s="24" customFormat="1" ht="94.5">
      <c r="A14" s="26">
        <v>4</v>
      </c>
      <c r="B14" s="16" t="s">
        <v>584</v>
      </c>
      <c r="C14" s="94">
        <v>26040</v>
      </c>
      <c r="D14" s="92">
        <v>32818.7</v>
      </c>
      <c r="E14" s="89">
        <f t="shared" si="2"/>
        <v>58858.7</v>
      </c>
      <c r="F14" s="94">
        <v>25433.7</v>
      </c>
      <c r="G14" s="94">
        <v>25154.3</v>
      </c>
      <c r="H14" s="88">
        <f t="shared" si="3"/>
        <v>50588</v>
      </c>
      <c r="I14" s="94">
        <f t="shared" si="0"/>
        <v>606.2999999999993</v>
      </c>
      <c r="J14" s="94">
        <f t="shared" si="1"/>
        <v>7664.399999999998</v>
      </c>
      <c r="K14" s="88">
        <f t="shared" si="4"/>
        <v>8270.699999999997</v>
      </c>
      <c r="L14" s="268" t="s">
        <v>609</v>
      </c>
    </row>
    <row r="15" spans="1:12" s="24" customFormat="1" ht="78.75">
      <c r="A15" s="26">
        <v>5</v>
      </c>
      <c r="B15" s="15" t="s">
        <v>585</v>
      </c>
      <c r="C15" s="94"/>
      <c r="D15" s="92">
        <v>50</v>
      </c>
      <c r="E15" s="89">
        <f t="shared" si="2"/>
        <v>50</v>
      </c>
      <c r="F15" s="94"/>
      <c r="G15" s="94">
        <v>50</v>
      </c>
      <c r="H15" s="88">
        <f t="shared" si="3"/>
        <v>50</v>
      </c>
      <c r="I15" s="94">
        <f t="shared" si="0"/>
        <v>0</v>
      </c>
      <c r="J15" s="94">
        <f t="shared" si="1"/>
        <v>0</v>
      </c>
      <c r="K15" s="88">
        <f t="shared" si="4"/>
        <v>0</v>
      </c>
      <c r="L15" s="268"/>
    </row>
    <row r="16" spans="1:12" s="24" customFormat="1" ht="79.5">
      <c r="A16" s="26">
        <v>6</v>
      </c>
      <c r="B16" s="7" t="s">
        <v>586</v>
      </c>
      <c r="C16" s="94">
        <v>3256.2</v>
      </c>
      <c r="D16" s="92">
        <v>371.9</v>
      </c>
      <c r="E16" s="89">
        <f t="shared" si="2"/>
        <v>3628.1</v>
      </c>
      <c r="F16" s="94">
        <v>434.9</v>
      </c>
      <c r="G16" s="94">
        <v>231.1</v>
      </c>
      <c r="H16" s="88">
        <f t="shared" si="3"/>
        <v>666</v>
      </c>
      <c r="I16" s="94">
        <f t="shared" si="0"/>
        <v>2821.2999999999997</v>
      </c>
      <c r="J16" s="94">
        <f t="shared" si="1"/>
        <v>140.79999999999998</v>
      </c>
      <c r="K16" s="88">
        <f t="shared" si="4"/>
        <v>2962.1</v>
      </c>
      <c r="L16" s="269" t="s">
        <v>610</v>
      </c>
    </row>
    <row r="17" spans="1:12" s="24" customFormat="1" ht="63">
      <c r="A17" s="26">
        <v>7</v>
      </c>
      <c r="B17" s="7" t="s">
        <v>587</v>
      </c>
      <c r="C17" s="94">
        <v>1790</v>
      </c>
      <c r="D17" s="92">
        <v>12163.1</v>
      </c>
      <c r="E17" s="89">
        <f t="shared" si="2"/>
        <v>13953.1</v>
      </c>
      <c r="F17" s="94">
        <v>1759</v>
      </c>
      <c r="G17" s="94">
        <v>11901.6</v>
      </c>
      <c r="H17" s="88">
        <f t="shared" si="3"/>
        <v>13660.6</v>
      </c>
      <c r="I17" s="94">
        <f t="shared" si="0"/>
        <v>31</v>
      </c>
      <c r="J17" s="94">
        <f t="shared" si="1"/>
        <v>261.5</v>
      </c>
      <c r="K17" s="88">
        <f t="shared" si="4"/>
        <v>292.5</v>
      </c>
      <c r="L17" s="268" t="s">
        <v>554</v>
      </c>
    </row>
    <row r="18" spans="1:12" s="24" customFormat="1" ht="63">
      <c r="A18" s="26">
        <v>8</v>
      </c>
      <c r="B18" s="7" t="s">
        <v>588</v>
      </c>
      <c r="C18" s="94"/>
      <c r="D18" s="92">
        <v>842.2</v>
      </c>
      <c r="E18" s="89">
        <f t="shared" si="2"/>
        <v>842.2</v>
      </c>
      <c r="F18" s="94"/>
      <c r="G18" s="94">
        <v>827.2</v>
      </c>
      <c r="H18" s="88">
        <f t="shared" si="3"/>
        <v>827.2</v>
      </c>
      <c r="I18" s="94">
        <f t="shared" si="0"/>
        <v>0</v>
      </c>
      <c r="J18" s="94">
        <f t="shared" si="1"/>
        <v>15</v>
      </c>
      <c r="K18" s="88">
        <f t="shared" si="4"/>
        <v>15</v>
      </c>
      <c r="L18" s="268" t="s">
        <v>555</v>
      </c>
    </row>
    <row r="19" spans="1:12" s="24" customFormat="1" ht="47.25">
      <c r="A19" s="26">
        <v>9</v>
      </c>
      <c r="B19" s="7" t="s">
        <v>589</v>
      </c>
      <c r="C19" s="94">
        <v>63300.3</v>
      </c>
      <c r="D19" s="92">
        <v>22535.9</v>
      </c>
      <c r="E19" s="89">
        <f t="shared" si="2"/>
        <v>85836.20000000001</v>
      </c>
      <c r="F19" s="94">
        <v>63299.6</v>
      </c>
      <c r="G19" s="94">
        <v>17182</v>
      </c>
      <c r="H19" s="88">
        <f t="shared" si="3"/>
        <v>80481.6</v>
      </c>
      <c r="I19" s="94">
        <f t="shared" si="0"/>
        <v>0.7000000000043656</v>
      </c>
      <c r="J19" s="94">
        <f t="shared" si="1"/>
        <v>5353.9000000000015</v>
      </c>
      <c r="K19" s="88">
        <f t="shared" si="4"/>
        <v>5354.600000000006</v>
      </c>
      <c r="L19" s="268" t="s">
        <v>618</v>
      </c>
    </row>
    <row r="20" spans="1:12" s="24" customFormat="1" ht="47.25">
      <c r="A20" s="26">
        <v>12</v>
      </c>
      <c r="B20" s="16" t="s">
        <v>592</v>
      </c>
      <c r="C20" s="94"/>
      <c r="D20" s="92">
        <v>100</v>
      </c>
      <c r="E20" s="89">
        <f t="shared" si="2"/>
        <v>100</v>
      </c>
      <c r="F20" s="94"/>
      <c r="G20" s="94">
        <v>50.1</v>
      </c>
      <c r="H20" s="88">
        <f t="shared" si="3"/>
        <v>50.1</v>
      </c>
      <c r="I20" s="94">
        <f t="shared" si="0"/>
        <v>0</v>
      </c>
      <c r="J20" s="94">
        <f t="shared" si="1"/>
        <v>49.9</v>
      </c>
      <c r="K20" s="88">
        <f t="shared" si="4"/>
        <v>49.9</v>
      </c>
      <c r="L20" s="268" t="s">
        <v>611</v>
      </c>
    </row>
    <row r="21" spans="1:12" s="24" customFormat="1" ht="72" customHeight="1">
      <c r="A21" s="26">
        <v>13</v>
      </c>
      <c r="B21" s="15" t="s">
        <v>593</v>
      </c>
      <c r="C21" s="94">
        <v>104.3</v>
      </c>
      <c r="D21" s="92">
        <v>38306.5</v>
      </c>
      <c r="E21" s="89">
        <f t="shared" si="2"/>
        <v>38410.8</v>
      </c>
      <c r="F21" s="94">
        <v>104.3</v>
      </c>
      <c r="G21" s="94">
        <v>35355.8</v>
      </c>
      <c r="H21" s="88">
        <f t="shared" si="3"/>
        <v>35460.100000000006</v>
      </c>
      <c r="I21" s="94">
        <f t="shared" si="0"/>
        <v>0</v>
      </c>
      <c r="J21" s="94">
        <f t="shared" si="1"/>
        <v>2950.699999999997</v>
      </c>
      <c r="K21" s="88">
        <f t="shared" si="4"/>
        <v>2950.699999999997</v>
      </c>
      <c r="L21" s="268" t="s">
        <v>612</v>
      </c>
    </row>
    <row r="22" spans="1:12" s="24" customFormat="1" ht="47.25">
      <c r="A22" s="26">
        <v>14</v>
      </c>
      <c r="B22" s="16" t="s">
        <v>601</v>
      </c>
      <c r="C22" s="94"/>
      <c r="D22" s="92">
        <v>400</v>
      </c>
      <c r="E22" s="89">
        <f t="shared" si="2"/>
        <v>400</v>
      </c>
      <c r="F22" s="94"/>
      <c r="G22" s="94">
        <v>377.1</v>
      </c>
      <c r="H22" s="88">
        <f t="shared" si="3"/>
        <v>377.1</v>
      </c>
      <c r="I22" s="94">
        <f t="shared" si="0"/>
        <v>0</v>
      </c>
      <c r="J22" s="94">
        <f t="shared" si="1"/>
        <v>22.899999999999977</v>
      </c>
      <c r="K22" s="88">
        <f t="shared" si="4"/>
        <v>22.899999999999977</v>
      </c>
      <c r="L22" s="268" t="s">
        <v>556</v>
      </c>
    </row>
    <row r="23" spans="1:12" s="24" customFormat="1" ht="23.25">
      <c r="A23" s="27"/>
      <c r="B23" s="91" t="s">
        <v>159</v>
      </c>
      <c r="C23" s="93">
        <f aca="true" t="shared" si="5" ref="C23:K23">SUM(C11:C22)</f>
        <v>96310.50000000001</v>
      </c>
      <c r="D23" s="93">
        <f t="shared" si="5"/>
        <v>162337.3</v>
      </c>
      <c r="E23" s="90">
        <f t="shared" si="5"/>
        <v>258647.80000000005</v>
      </c>
      <c r="F23" s="93">
        <f t="shared" si="5"/>
        <v>92851.2</v>
      </c>
      <c r="G23" s="93">
        <f t="shared" si="5"/>
        <v>142988.6</v>
      </c>
      <c r="H23" s="90">
        <f t="shared" si="5"/>
        <v>235839.80000000002</v>
      </c>
      <c r="I23" s="93">
        <f t="shared" si="5"/>
        <v>3459.3000000000034</v>
      </c>
      <c r="J23" s="93">
        <f t="shared" si="5"/>
        <v>19348.700000000004</v>
      </c>
      <c r="K23" s="90">
        <f t="shared" si="5"/>
        <v>22808.000000000007</v>
      </c>
      <c r="L23" s="270"/>
    </row>
    <row r="24" s="28" customFormat="1" ht="48.75" customHeight="1"/>
    <row r="25" spans="2:5" s="29" customFormat="1" ht="23.25">
      <c r="B25" s="217"/>
      <c r="C25" s="30"/>
      <c r="D25" s="30"/>
      <c r="E25" s="30"/>
    </row>
    <row r="26" spans="2:5" s="29" customFormat="1" ht="23.25">
      <c r="B26" s="217"/>
      <c r="C26" s="30"/>
      <c r="D26" s="30"/>
      <c r="E26" s="30"/>
    </row>
    <row r="27" spans="2:11" s="29" customFormat="1" ht="23.25">
      <c r="B27" s="217"/>
      <c r="C27" s="30"/>
      <c r="D27" s="30"/>
      <c r="E27" s="30"/>
      <c r="F27" s="31"/>
      <c r="G27" s="31"/>
      <c r="H27" s="31"/>
      <c r="I27" s="31"/>
      <c r="J27" s="31"/>
      <c r="K27" s="31"/>
    </row>
    <row r="28" s="28" customFormat="1" ht="18.75"/>
    <row r="29" s="28" customFormat="1" ht="18.75"/>
    <row r="30" s="28" customFormat="1" ht="18.75"/>
    <row r="31" s="28" customFormat="1" ht="18.75"/>
    <row r="32" s="28" customFormat="1" ht="18.75"/>
    <row r="33" s="28" customFormat="1" ht="18.75"/>
    <row r="34" s="28" customFormat="1" ht="18.75"/>
    <row r="35" s="28" customFormat="1" ht="18.75"/>
    <row r="36" s="28" customFormat="1" ht="18.75"/>
    <row r="37" s="28" customFormat="1" ht="18.75"/>
    <row r="38" s="28" customFormat="1" ht="18.75"/>
    <row r="39" s="28" customFormat="1" ht="18.75"/>
    <row r="40" s="28" customFormat="1" ht="18.75"/>
    <row r="41" s="28" customFormat="1" ht="18.75"/>
    <row r="42" s="28" customFormat="1" ht="18.75"/>
    <row r="43" s="28" customFormat="1" ht="18.75"/>
    <row r="44" s="28" customFormat="1" ht="18.75"/>
    <row r="45" s="28" customFormat="1" ht="18.75"/>
    <row r="46" s="28" customFormat="1" ht="18.75"/>
    <row r="47" s="28" customFormat="1" ht="18.75"/>
    <row r="48" s="28" customFormat="1" ht="18.75"/>
    <row r="49" s="28" customFormat="1" ht="18.75"/>
    <row r="50" s="28" customFormat="1" ht="18.75"/>
    <row r="51" s="28" customFormat="1" ht="18.75"/>
    <row r="52" s="28" customFormat="1" ht="18.75"/>
    <row r="53" s="28" customFormat="1" ht="18.75"/>
    <row r="54" s="28" customFormat="1" ht="18.75"/>
    <row r="55" s="28" customFormat="1" ht="18.75"/>
    <row r="56" s="28" customFormat="1" ht="18.75"/>
    <row r="57" s="28" customFormat="1" ht="18.75"/>
    <row r="58" s="28" customFormat="1" ht="18.75"/>
    <row r="59" s="28" customFormat="1" ht="18.75"/>
    <row r="60" s="28" customFormat="1" ht="18.75"/>
    <row r="61" s="28" customFormat="1" ht="18.75"/>
    <row r="62" s="28" customFormat="1" ht="18.75"/>
    <row r="63" s="28" customFormat="1" ht="18.75"/>
    <row r="64" s="28" customFormat="1" ht="18.75"/>
    <row r="65" s="28" customFormat="1" ht="18.75"/>
    <row r="66" s="28" customFormat="1" ht="18.75"/>
    <row r="67" s="28" customFormat="1" ht="18.75"/>
    <row r="68" s="28" customFormat="1" ht="18.75"/>
    <row r="69" s="28" customFormat="1" ht="18.75"/>
    <row r="70" s="28" customFormat="1" ht="18.75"/>
    <row r="71" s="28" customFormat="1" ht="18.75"/>
    <row r="72" s="28" customFormat="1" ht="18.75"/>
    <row r="73" s="28" customFormat="1" ht="18.75"/>
    <row r="74" s="28" customFormat="1" ht="18.75"/>
    <row r="75" s="28" customFormat="1" ht="18.75"/>
    <row r="76" s="28" customFormat="1" ht="18.75"/>
    <row r="77" s="28" customFormat="1" ht="18.75"/>
    <row r="78" s="28" customFormat="1" ht="18.75"/>
    <row r="79" s="28" customFormat="1" ht="18.75"/>
    <row r="80" s="28" customFormat="1" ht="18.75"/>
    <row r="81" s="28" customFormat="1" ht="18.75"/>
    <row r="82" s="28" customFormat="1" ht="18.75"/>
    <row r="83" s="28" customFormat="1" ht="18.75"/>
    <row r="84" s="28" customFormat="1" ht="18.75"/>
    <row r="85" s="28" customFormat="1" ht="18.75"/>
    <row r="86" s="28" customFormat="1" ht="18.75"/>
    <row r="87" s="28" customFormat="1" ht="18.75"/>
    <row r="88" s="28" customFormat="1" ht="18.75"/>
    <row r="89" s="28" customFormat="1" ht="18.75"/>
    <row r="90" s="28" customFormat="1" ht="18.75"/>
    <row r="91" s="28" customFormat="1" ht="18.75"/>
    <row r="92" s="28" customFormat="1" ht="18.75"/>
    <row r="93" s="28" customFormat="1" ht="18.75"/>
    <row r="94" s="28" customFormat="1" ht="18.75"/>
    <row r="95" s="28" customFormat="1" ht="18.75"/>
    <row r="96" s="28" customFormat="1" ht="18.75"/>
    <row r="97" s="28" customFormat="1" ht="18.75"/>
    <row r="98" s="28" customFormat="1" ht="18.75"/>
    <row r="99" s="28" customFormat="1" ht="18.75"/>
    <row r="100" s="28" customFormat="1" ht="18.75"/>
    <row r="101" s="28" customFormat="1" ht="18.75"/>
    <row r="102" s="28" customFormat="1" ht="18.75"/>
    <row r="103" s="28" customFormat="1" ht="18.75"/>
    <row r="104" s="28" customFormat="1" ht="18.75"/>
    <row r="105" s="28" customFormat="1" ht="18.75"/>
    <row r="106" s="28" customFormat="1" ht="18.75"/>
    <row r="107" s="28" customFormat="1" ht="18.75"/>
    <row r="108" s="28" customFormat="1" ht="18.75"/>
    <row r="109" s="28" customFormat="1" ht="18.75"/>
    <row r="110" s="28" customFormat="1" ht="18.75"/>
    <row r="111" s="28" customFormat="1" ht="18.75"/>
    <row r="112" s="28" customFormat="1" ht="18.75"/>
    <row r="113" s="28" customFormat="1" ht="18.75"/>
    <row r="114" s="28" customFormat="1" ht="18.75"/>
    <row r="115" s="28" customFormat="1" ht="18.75"/>
    <row r="116" s="28" customFormat="1" ht="18.75"/>
    <row r="117" s="28" customFormat="1" ht="18.75"/>
    <row r="118" s="28" customFormat="1" ht="18.75"/>
    <row r="119" s="28" customFormat="1" ht="18.75"/>
    <row r="120" s="28" customFormat="1" ht="18.75"/>
    <row r="121" s="28" customFormat="1" ht="18.75"/>
    <row r="122" s="28" customFormat="1" ht="18.75"/>
    <row r="123" s="28" customFormat="1" ht="18.75"/>
    <row r="124" s="28" customFormat="1" ht="18.75"/>
    <row r="125" s="28" customFormat="1" ht="18.75"/>
    <row r="126" s="28" customFormat="1" ht="18.75"/>
    <row r="127" s="28" customFormat="1" ht="18.75"/>
    <row r="128" s="28" customFormat="1" ht="18.75"/>
  </sheetData>
  <sheetProtection/>
  <mergeCells count="8">
    <mergeCell ref="C8:E8"/>
    <mergeCell ref="F8:H8"/>
    <mergeCell ref="I8:K8"/>
    <mergeCell ref="A5:L5"/>
    <mergeCell ref="A6:L6"/>
    <mergeCell ref="A8:A9"/>
    <mergeCell ref="B8:B9"/>
    <mergeCell ref="L8:L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31">
      <selection activeCell="D19" sqref="D19"/>
    </sheetView>
  </sheetViews>
  <sheetFormatPr defaultColWidth="9.00390625" defaultRowHeight="12.75"/>
  <cols>
    <col min="1" max="1" width="56.875" style="0" customWidth="1"/>
    <col min="2" max="2" width="23.625" style="0" customWidth="1"/>
    <col min="3" max="4" width="17.25390625" style="0" customWidth="1"/>
    <col min="5" max="5" width="24.25390625" style="0" hidden="1" customWidth="1"/>
    <col min="6" max="6" width="0.875" style="0" hidden="1" customWidth="1"/>
  </cols>
  <sheetData>
    <row r="1" ht="15.75">
      <c r="C1" s="17" t="s">
        <v>483</v>
      </c>
    </row>
    <row r="2" ht="15.75">
      <c r="C2" s="17" t="s">
        <v>117</v>
      </c>
    </row>
    <row r="3" ht="15.75">
      <c r="C3" s="34"/>
    </row>
    <row r="5" spans="1:6" ht="15.75">
      <c r="A5" s="251" t="s">
        <v>488</v>
      </c>
      <c r="B5" s="251"/>
      <c r="C5" s="251"/>
      <c r="D5" s="251"/>
      <c r="E5" s="135" t="s">
        <v>465</v>
      </c>
      <c r="F5" s="136"/>
    </row>
    <row r="6" spans="1:6" ht="15.75">
      <c r="A6" s="252" t="s">
        <v>619</v>
      </c>
      <c r="B6" s="253"/>
      <c r="C6" s="253"/>
      <c r="D6" s="253"/>
      <c r="E6" s="135" t="s">
        <v>466</v>
      </c>
      <c r="F6" s="136"/>
    </row>
    <row r="7" spans="1:6" ht="12.75">
      <c r="A7" s="137"/>
      <c r="B7" s="137"/>
      <c r="C7" s="138"/>
      <c r="D7" s="139"/>
      <c r="E7" s="135" t="s">
        <v>467</v>
      </c>
      <c r="F7" s="136"/>
    </row>
    <row r="8" spans="1:5" ht="15">
      <c r="A8" s="254" t="s">
        <v>468</v>
      </c>
      <c r="B8" s="254"/>
      <c r="C8" s="254"/>
      <c r="D8" s="254"/>
      <c r="E8" s="140" t="s">
        <v>469</v>
      </c>
    </row>
    <row r="9" spans="1:5" ht="11.25" customHeight="1">
      <c r="A9" s="141"/>
      <c r="B9" s="142"/>
      <c r="C9" s="143"/>
      <c r="D9" s="144"/>
      <c r="E9" s="145"/>
    </row>
    <row r="10" spans="1:5" ht="12.75" customHeight="1">
      <c r="A10" s="255" t="s">
        <v>470</v>
      </c>
      <c r="B10" s="258" t="s">
        <v>237</v>
      </c>
      <c r="C10" s="255" t="s">
        <v>471</v>
      </c>
      <c r="D10" s="255" t="s">
        <v>472</v>
      </c>
      <c r="E10" s="146"/>
    </row>
    <row r="11" spans="1:5" ht="12.75">
      <c r="A11" s="256"/>
      <c r="B11" s="259"/>
      <c r="C11" s="256"/>
      <c r="D11" s="256"/>
      <c r="E11" s="146"/>
    </row>
    <row r="12" spans="1:5" ht="16.5" customHeight="1">
      <c r="A12" s="257"/>
      <c r="B12" s="260"/>
      <c r="C12" s="257"/>
      <c r="D12" s="257"/>
      <c r="E12" s="146"/>
    </row>
    <row r="13" spans="1:5" ht="12.75">
      <c r="A13" s="147">
        <v>1</v>
      </c>
      <c r="B13" s="160">
        <v>2</v>
      </c>
      <c r="C13" s="148" t="s">
        <v>236</v>
      </c>
      <c r="D13" s="149" t="s">
        <v>473</v>
      </c>
      <c r="E13" s="150"/>
    </row>
    <row r="14" spans="1:5" ht="25.5">
      <c r="A14" s="161" t="s">
        <v>613</v>
      </c>
      <c r="B14" s="162" t="s">
        <v>125</v>
      </c>
      <c r="C14" s="163">
        <v>0</v>
      </c>
      <c r="D14" s="164"/>
      <c r="E14" s="150"/>
    </row>
    <row r="15" spans="1:4" ht="12.75">
      <c r="A15" s="165" t="s">
        <v>474</v>
      </c>
      <c r="B15" s="196" t="s">
        <v>125</v>
      </c>
      <c r="C15" s="197">
        <f>C17+C19+C24+C27</f>
        <v>37820800</v>
      </c>
      <c r="D15" s="197">
        <f>D17+D19+D24+D27</f>
        <v>37226730.82</v>
      </c>
    </row>
    <row r="16" spans="1:4" ht="12.75">
      <c r="A16" s="198" t="s">
        <v>475</v>
      </c>
      <c r="B16" s="199"/>
      <c r="C16" s="200"/>
      <c r="D16" s="201"/>
    </row>
    <row r="17" spans="1:4" s="133" customFormat="1" ht="12.75">
      <c r="A17" s="205" t="s">
        <v>187</v>
      </c>
      <c r="B17" s="206" t="s">
        <v>188</v>
      </c>
      <c r="C17" s="207">
        <f>C18</f>
        <v>2918400</v>
      </c>
      <c r="D17" s="207">
        <f>D18</f>
        <v>2918400</v>
      </c>
    </row>
    <row r="18" spans="1:4" ht="63.75">
      <c r="A18" s="195" t="s">
        <v>244</v>
      </c>
      <c r="B18" s="202" t="s">
        <v>245</v>
      </c>
      <c r="C18" s="203">
        <v>2918400</v>
      </c>
      <c r="D18" s="203">
        <v>2918400</v>
      </c>
    </row>
    <row r="19" spans="1:6" s="133" customFormat="1" ht="25.5">
      <c r="A19" s="208" t="s">
        <v>189</v>
      </c>
      <c r="B19" s="209" t="s">
        <v>190</v>
      </c>
      <c r="C19" s="204">
        <f>C20+C21+C22+C23</f>
        <v>8693400</v>
      </c>
      <c r="D19" s="204">
        <f>D20+D21+D22+D23</f>
        <v>8615487.01</v>
      </c>
      <c r="E19" s="210" t="e">
        <f>B19&amp;#REF!&amp;#REF!</f>
        <v>#REF!</v>
      </c>
      <c r="F19" s="211" t="s">
        <v>476</v>
      </c>
    </row>
    <row r="20" spans="1:6" s="154" customFormat="1" ht="102">
      <c r="A20" s="193" t="s">
        <v>256</v>
      </c>
      <c r="B20" s="179" t="s">
        <v>257</v>
      </c>
      <c r="C20" s="166">
        <v>4007500</v>
      </c>
      <c r="D20" s="167">
        <v>3977422.18</v>
      </c>
      <c r="E20" s="152" t="e">
        <f>B20&amp;#REF!&amp;#REF!</f>
        <v>#REF!</v>
      </c>
      <c r="F20" s="153" t="e">
        <f>B20&amp;#REF!&amp;#REF!</f>
        <v>#REF!</v>
      </c>
    </row>
    <row r="21" spans="1:6" s="154" customFormat="1" ht="114.75">
      <c r="A21" s="193" t="s">
        <v>260</v>
      </c>
      <c r="B21" s="179" t="s">
        <v>261</v>
      </c>
      <c r="C21" s="166">
        <v>20100</v>
      </c>
      <c r="D21" s="167">
        <v>27972.15</v>
      </c>
      <c r="E21" s="152" t="e">
        <f>B21&amp;#REF!&amp;#REF!</f>
        <v>#REF!</v>
      </c>
      <c r="F21" s="153" t="e">
        <f>B21&amp;#REF!&amp;#REF!</f>
        <v>#REF!</v>
      </c>
    </row>
    <row r="22" spans="1:6" s="154" customFormat="1" ht="102">
      <c r="A22" s="193" t="s">
        <v>264</v>
      </c>
      <c r="B22" s="179" t="s">
        <v>265</v>
      </c>
      <c r="C22" s="166">
        <v>5220000</v>
      </c>
      <c r="D22" s="167">
        <v>5288345.27</v>
      </c>
      <c r="E22" s="152"/>
      <c r="F22" s="153"/>
    </row>
    <row r="23" spans="1:6" s="154" customFormat="1" ht="102">
      <c r="A23" s="193" t="s">
        <v>268</v>
      </c>
      <c r="B23" s="179" t="s">
        <v>269</v>
      </c>
      <c r="C23" s="166">
        <v>-554200</v>
      </c>
      <c r="D23" s="167">
        <v>-678252.59</v>
      </c>
      <c r="E23" s="152"/>
      <c r="F23" s="153"/>
    </row>
    <row r="24" spans="1:6" s="216" customFormat="1" ht="12.75">
      <c r="A24" s="212" t="s">
        <v>313</v>
      </c>
      <c r="B24" s="213" t="s">
        <v>314</v>
      </c>
      <c r="C24" s="163">
        <f>C25</f>
        <v>169000</v>
      </c>
      <c r="D24" s="163">
        <f>D25</f>
        <v>259165.68</v>
      </c>
      <c r="E24" s="214"/>
      <c r="F24" s="215"/>
    </row>
    <row r="25" spans="1:6" s="154" customFormat="1" ht="25.5">
      <c r="A25" s="193" t="s">
        <v>557</v>
      </c>
      <c r="B25" s="179" t="s">
        <v>512</v>
      </c>
      <c r="C25" s="166">
        <f>C26</f>
        <v>169000</v>
      </c>
      <c r="D25" s="166">
        <f>D26</f>
        <v>259165.68</v>
      </c>
      <c r="E25" s="152"/>
      <c r="F25" s="153"/>
    </row>
    <row r="26" spans="1:6" s="154" customFormat="1" ht="51">
      <c r="A26" s="193" t="s">
        <v>558</v>
      </c>
      <c r="B26" s="179" t="s">
        <v>513</v>
      </c>
      <c r="C26" s="166">
        <v>169000</v>
      </c>
      <c r="D26" s="167">
        <v>259165.68</v>
      </c>
      <c r="E26" s="152"/>
      <c r="F26" s="153"/>
    </row>
    <row r="27" spans="1:6" s="216" customFormat="1" ht="12.75">
      <c r="A27" s="212" t="s">
        <v>321</v>
      </c>
      <c r="B27" s="213" t="s">
        <v>322</v>
      </c>
      <c r="C27" s="163">
        <f aca="true" t="shared" si="0" ref="C27:D29">C28</f>
        <v>26040000</v>
      </c>
      <c r="D27" s="163">
        <f t="shared" si="0"/>
        <v>25433678.13</v>
      </c>
      <c r="E27" s="214"/>
      <c r="F27" s="215"/>
    </row>
    <row r="28" spans="1:6" s="154" customFormat="1" ht="38.25">
      <c r="A28" s="193" t="s">
        <v>323</v>
      </c>
      <c r="B28" s="179" t="s">
        <v>324</v>
      </c>
      <c r="C28" s="166">
        <f t="shared" si="0"/>
        <v>26040000</v>
      </c>
      <c r="D28" s="166">
        <f t="shared" si="0"/>
        <v>25433678.13</v>
      </c>
      <c r="E28" s="152"/>
      <c r="F28" s="153"/>
    </row>
    <row r="29" spans="1:6" s="154" customFormat="1" ht="12.75">
      <c r="A29" s="194" t="s">
        <v>332</v>
      </c>
      <c r="B29" s="179" t="s">
        <v>333</v>
      </c>
      <c r="C29" s="183">
        <f t="shared" si="0"/>
        <v>26040000</v>
      </c>
      <c r="D29" s="167">
        <f t="shared" si="0"/>
        <v>25433678.13</v>
      </c>
      <c r="E29" s="152"/>
      <c r="F29" s="153"/>
    </row>
    <row r="30" spans="1:6" s="154" customFormat="1" ht="12.75">
      <c r="A30" s="195" t="s">
        <v>204</v>
      </c>
      <c r="B30" s="184" t="s">
        <v>334</v>
      </c>
      <c r="C30" s="185">
        <v>26040000</v>
      </c>
      <c r="D30" s="185">
        <v>25433678.13</v>
      </c>
      <c r="E30" s="152"/>
      <c r="F30" s="153"/>
    </row>
    <row r="31" spans="1:5" ht="12.75">
      <c r="A31" s="192"/>
      <c r="B31" s="168"/>
      <c r="C31" s="169"/>
      <c r="D31" s="169"/>
      <c r="E31" s="135"/>
    </row>
    <row r="32" spans="1:5" ht="15">
      <c r="A32" s="266" t="s">
        <v>477</v>
      </c>
      <c r="B32" s="266"/>
      <c r="C32" s="266"/>
      <c r="D32" s="266"/>
      <c r="E32" s="155"/>
    </row>
    <row r="33" spans="1:5" ht="12.75">
      <c r="A33" s="170"/>
      <c r="B33" s="171"/>
      <c r="C33" s="172"/>
      <c r="D33" s="172"/>
      <c r="E33" s="156"/>
    </row>
    <row r="34" spans="1:5" ht="12.75">
      <c r="A34" s="267" t="s">
        <v>470</v>
      </c>
      <c r="B34" s="267" t="s">
        <v>478</v>
      </c>
      <c r="C34" s="267" t="s">
        <v>471</v>
      </c>
      <c r="D34" s="267" t="s">
        <v>472</v>
      </c>
      <c r="E34" s="146"/>
    </row>
    <row r="35" spans="1:5" ht="12.75">
      <c r="A35" s="267"/>
      <c r="B35" s="267"/>
      <c r="C35" s="267"/>
      <c r="D35" s="267"/>
      <c r="E35" s="146"/>
    </row>
    <row r="36" spans="1:5" ht="12.75">
      <c r="A36" s="267"/>
      <c r="B36" s="267"/>
      <c r="C36" s="267"/>
      <c r="D36" s="267"/>
      <c r="E36" s="146"/>
    </row>
    <row r="37" spans="1:5" ht="12.75">
      <c r="A37" s="162">
        <v>1</v>
      </c>
      <c r="B37" s="162">
        <v>3</v>
      </c>
      <c r="C37" s="186" t="s">
        <v>473</v>
      </c>
      <c r="D37" s="186" t="s">
        <v>466</v>
      </c>
      <c r="E37" s="150"/>
    </row>
    <row r="38" spans="1:4" ht="12.75">
      <c r="A38" s="176" t="s">
        <v>479</v>
      </c>
      <c r="B38" s="187" t="s">
        <v>125</v>
      </c>
      <c r="C38" s="178">
        <f>C40</f>
        <v>37820800</v>
      </c>
      <c r="D38" s="178">
        <f>D40</f>
        <v>31216755.990000002</v>
      </c>
    </row>
    <row r="39" spans="1:4" ht="12.75">
      <c r="A39" s="173" t="s">
        <v>475</v>
      </c>
      <c r="B39" s="188"/>
      <c r="C39" s="174"/>
      <c r="D39" s="174"/>
    </row>
    <row r="40" spans="1:6" ht="12.75">
      <c r="A40" s="189" t="s">
        <v>484</v>
      </c>
      <c r="B40" s="190" t="s">
        <v>485</v>
      </c>
      <c r="C40" s="174">
        <f>C41</f>
        <v>37820800</v>
      </c>
      <c r="D40" s="174">
        <f>D41</f>
        <v>31216755.990000002</v>
      </c>
      <c r="E40" s="151" t="e">
        <f>B40&amp;#REF!&amp;#REF!&amp;#REF!&amp;#REF!</f>
        <v>#REF!</v>
      </c>
      <c r="F40" s="157" t="s">
        <v>480</v>
      </c>
    </row>
    <row r="41" spans="1:6" ht="38.25">
      <c r="A41" s="180" t="s">
        <v>584</v>
      </c>
      <c r="B41" s="188" t="s">
        <v>486</v>
      </c>
      <c r="C41" s="174">
        <f>SUM(C42:C45)</f>
        <v>37820800</v>
      </c>
      <c r="D41" s="174">
        <f>SUM(D42:D45)</f>
        <v>31216755.990000002</v>
      </c>
      <c r="E41" s="151" t="e">
        <f>B41&amp;#REF!&amp;#REF!&amp;#REF!&amp;#REF!</f>
        <v>#REF!</v>
      </c>
      <c r="F41" s="157" t="s">
        <v>481</v>
      </c>
    </row>
    <row r="42" spans="1:6" s="154" customFormat="1" ht="25.5">
      <c r="A42" s="175" t="s">
        <v>482</v>
      </c>
      <c r="B42" s="188" t="s">
        <v>487</v>
      </c>
      <c r="C42" s="191">
        <v>9271100</v>
      </c>
      <c r="D42" s="191">
        <v>3319014.99</v>
      </c>
      <c r="E42" s="151" t="e">
        <f>B42&amp;#REF!&amp;#REF!&amp;#REF!&amp;#REF!</f>
        <v>#REF!</v>
      </c>
      <c r="F42" s="153" t="e">
        <f>B42&amp;#REF!&amp;#REF!&amp;#REF!&amp;#REF!</f>
        <v>#REF!</v>
      </c>
    </row>
    <row r="43" spans="1:6" s="154" customFormat="1" ht="38.25">
      <c r="A43" s="175" t="s">
        <v>387</v>
      </c>
      <c r="B43" s="188" t="s">
        <v>615</v>
      </c>
      <c r="C43" s="191">
        <v>179700</v>
      </c>
      <c r="D43" s="191">
        <v>179700</v>
      </c>
      <c r="E43" s="151"/>
      <c r="F43" s="153"/>
    </row>
    <row r="44" spans="1:6" s="154" customFormat="1" ht="51">
      <c r="A44" s="175" t="s">
        <v>582</v>
      </c>
      <c r="B44" s="188" t="s">
        <v>616</v>
      </c>
      <c r="C44" s="191">
        <v>370000</v>
      </c>
      <c r="D44" s="191">
        <v>370000</v>
      </c>
      <c r="E44" s="151"/>
      <c r="F44" s="153"/>
    </row>
    <row r="45" spans="1:6" s="154" customFormat="1" ht="25.5">
      <c r="A45" s="181" t="s">
        <v>217</v>
      </c>
      <c r="B45" s="188" t="s">
        <v>614</v>
      </c>
      <c r="C45" s="191">
        <v>28000000</v>
      </c>
      <c r="D45" s="191">
        <v>27348041</v>
      </c>
      <c r="E45" s="151" t="e">
        <f>B45&amp;#REF!&amp;#REF!&amp;#REF!&amp;#REF!</f>
        <v>#REF!</v>
      </c>
      <c r="F45" s="153" t="e">
        <f>B45&amp;#REF!&amp;#REF!&amp;#REF!&amp;#REF!</f>
        <v>#REF!</v>
      </c>
    </row>
    <row r="46" spans="1:4" ht="25.5">
      <c r="A46" s="176" t="s">
        <v>617</v>
      </c>
      <c r="B46" s="177" t="s">
        <v>125</v>
      </c>
      <c r="C46" s="178"/>
      <c r="D46" s="178">
        <f>D15-D38</f>
        <v>6009974.829999998</v>
      </c>
    </row>
    <row r="47" spans="1:6" ht="12.75">
      <c r="A47" s="182"/>
      <c r="B47" s="168"/>
      <c r="C47" s="168"/>
      <c r="D47" s="168"/>
      <c r="E47" s="158"/>
      <c r="F47" s="158"/>
    </row>
    <row r="48" spans="1:6" ht="12.75">
      <c r="A48" s="261"/>
      <c r="B48" s="262"/>
      <c r="C48" s="262"/>
      <c r="D48" s="262"/>
      <c r="E48" s="158"/>
      <c r="F48" s="158"/>
    </row>
    <row r="49" spans="1:6" ht="12.75">
      <c r="A49" s="261"/>
      <c r="B49" s="263"/>
      <c r="C49" s="263"/>
      <c r="D49" s="263"/>
      <c r="E49" s="158"/>
      <c r="F49" s="158"/>
    </row>
    <row r="50" spans="1:6" ht="12.75">
      <c r="A50" s="264"/>
      <c r="B50" s="265"/>
      <c r="C50" s="265"/>
      <c r="D50" s="265"/>
      <c r="E50" s="158"/>
      <c r="F50" s="158"/>
    </row>
    <row r="51" spans="1:6" ht="12.75">
      <c r="A51" s="159"/>
      <c r="B51" s="135"/>
      <c r="C51" s="135"/>
      <c r="D51" s="135"/>
      <c r="E51" s="158"/>
      <c r="F51" s="158"/>
    </row>
    <row r="52" spans="5:6" ht="12.75">
      <c r="E52" s="158"/>
      <c r="F52" s="158"/>
    </row>
    <row r="53" spans="5:6" ht="12.75">
      <c r="E53" s="158"/>
      <c r="F53" s="158"/>
    </row>
    <row r="54" spans="5:6" ht="12.75">
      <c r="E54" s="158"/>
      <c r="F54" s="158"/>
    </row>
    <row r="55" spans="5:6" ht="12.75">
      <c r="E55" s="158"/>
      <c r="F55" s="158"/>
    </row>
    <row r="56" spans="5:6" ht="12.75">
      <c r="E56" s="158"/>
      <c r="F56" s="158"/>
    </row>
    <row r="57" spans="5:6" ht="12.75">
      <c r="E57" s="158"/>
      <c r="F57" s="158"/>
    </row>
  </sheetData>
  <sheetProtection/>
  <mergeCells count="15">
    <mergeCell ref="A48:D48"/>
    <mergeCell ref="A49:D49"/>
    <mergeCell ref="A50:D50"/>
    <mergeCell ref="A32:D32"/>
    <mergeCell ref="A34:A36"/>
    <mergeCell ref="B34:B36"/>
    <mergeCell ref="C34:C36"/>
    <mergeCell ref="D34:D36"/>
    <mergeCell ref="A5:D5"/>
    <mergeCell ref="A6:D6"/>
    <mergeCell ref="A8:D8"/>
    <mergeCell ref="A10:A12"/>
    <mergeCell ref="B10:B12"/>
    <mergeCell ref="C10:C12"/>
    <mergeCell ref="D10:D12"/>
  </mergeCells>
  <printOptions/>
  <pageMargins left="0.3937007874015748" right="0.3937007874015748" top="0.984251968503937" bottom="0.3937007874015748" header="0" footer="0"/>
  <pageSetup fitToHeight="3" fitToWidth="1" horizontalDpi="600" verticalDpi="600" orientation="portrait" paperSize="9" scale="84" r:id="rId1"/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Пользователь</cp:lastModifiedBy>
  <cp:lastPrinted>2022-04-01T01:22:18Z</cp:lastPrinted>
  <dcterms:created xsi:type="dcterms:W3CDTF">2008-01-28T12:30:41Z</dcterms:created>
  <dcterms:modified xsi:type="dcterms:W3CDTF">2022-04-01T01:22:24Z</dcterms:modified>
  <cp:category/>
  <cp:version/>
  <cp:contentType/>
  <cp:contentStatus/>
</cp:coreProperties>
</file>