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приложение 1 (2)" sheetId="75" r:id="rId1"/>
    <sheet name="приложение 1 (3)" sheetId="76" r:id="rId2"/>
  </sheets>
  <calcPr calcId="125725"/>
</workbook>
</file>

<file path=xl/calcChain.xml><?xml version="1.0" encoding="utf-8"?>
<calcChain xmlns="http://schemas.openxmlformats.org/spreadsheetml/2006/main">
  <c r="J59" i="75"/>
  <c r="I59"/>
  <c r="M18"/>
  <c r="L18"/>
  <c r="K18"/>
  <c r="J18"/>
  <c r="I26" l="1"/>
  <c r="I18"/>
  <c r="H59"/>
  <c r="H18"/>
  <c r="G18"/>
  <c r="G54"/>
  <c r="H54"/>
  <c r="I54"/>
  <c r="J54"/>
  <c r="K54"/>
  <c r="L54"/>
  <c r="M54"/>
  <c r="F21" i="76"/>
  <c r="E21"/>
  <c r="D21"/>
  <c r="C21"/>
  <c r="F19"/>
  <c r="E19"/>
  <c r="D19"/>
  <c r="C19"/>
  <c r="F25"/>
  <c r="E25"/>
  <c r="D25"/>
  <c r="C25"/>
  <c r="D13"/>
  <c r="H56" i="75"/>
  <c r="G56"/>
  <c r="M56"/>
  <c r="L56"/>
  <c r="K56"/>
  <c r="J56"/>
  <c r="F10" i="76" l="1"/>
  <c r="C10"/>
  <c r="E16"/>
  <c r="D10"/>
  <c r="F13"/>
  <c r="C13"/>
  <c r="E13"/>
  <c r="C16"/>
  <c r="E10"/>
  <c r="F16"/>
  <c r="D16"/>
  <c r="H62" i="75"/>
  <c r="I56"/>
  <c r="I62"/>
  <c r="I51"/>
  <c r="I48"/>
  <c r="I47" s="1"/>
  <c r="I45"/>
  <c r="I44" s="1"/>
  <c r="I41"/>
  <c r="I40" s="1"/>
  <c r="I38"/>
  <c r="I37" s="1"/>
  <c r="I34"/>
  <c r="I33" s="1"/>
  <c r="I30"/>
  <c r="I29" s="1"/>
  <c r="I24"/>
  <c r="I21"/>
  <c r="I17"/>
  <c r="I12"/>
  <c r="I7"/>
  <c r="J62"/>
  <c r="J51"/>
  <c r="J48"/>
  <c r="J47" s="1"/>
  <c r="J45"/>
  <c r="J44" s="1"/>
  <c r="J41"/>
  <c r="J40" s="1"/>
  <c r="J38"/>
  <c r="J37" s="1"/>
  <c r="J34"/>
  <c r="J33" s="1"/>
  <c r="J30"/>
  <c r="J29" s="1"/>
  <c r="J26"/>
  <c r="J24"/>
  <c r="J21"/>
  <c r="J17"/>
  <c r="J12"/>
  <c r="J7"/>
  <c r="K62"/>
  <c r="K59" s="1"/>
  <c r="C6" i="76" l="1"/>
  <c r="D6"/>
  <c r="D29" s="1"/>
  <c r="E6"/>
  <c r="E29" s="1"/>
  <c r="F6"/>
  <c r="F29"/>
  <c r="C29"/>
  <c r="J50" i="75"/>
  <c r="I50"/>
  <c r="J43"/>
  <c r="I43"/>
  <c r="I23"/>
  <c r="I20" s="1"/>
  <c r="I28"/>
  <c r="I36"/>
  <c r="J23"/>
  <c r="J20" s="1"/>
  <c r="J28"/>
  <c r="J36"/>
  <c r="L7"/>
  <c r="M62"/>
  <c r="M59" s="1"/>
  <c r="L62"/>
  <c r="L59" s="1"/>
  <c r="G62"/>
  <c r="G59" s="1"/>
  <c r="M51"/>
  <c r="L51"/>
  <c r="K51"/>
  <c r="H51"/>
  <c r="G51"/>
  <c r="M48"/>
  <c r="M47" s="1"/>
  <c r="L48"/>
  <c r="L47" s="1"/>
  <c r="K48"/>
  <c r="K47" s="1"/>
  <c r="H48"/>
  <c r="H47" s="1"/>
  <c r="G48"/>
  <c r="G47" s="1"/>
  <c r="M45"/>
  <c r="M44" s="1"/>
  <c r="L45"/>
  <c r="L44" s="1"/>
  <c r="K45"/>
  <c r="K44" s="1"/>
  <c r="H45"/>
  <c r="H44" s="1"/>
  <c r="G45"/>
  <c r="G44" s="1"/>
  <c r="M41"/>
  <c r="M40" s="1"/>
  <c r="L41"/>
  <c r="L40" s="1"/>
  <c r="K41"/>
  <c r="K40" s="1"/>
  <c r="H41"/>
  <c r="H40" s="1"/>
  <c r="G41"/>
  <c r="G40" s="1"/>
  <c r="M38"/>
  <c r="M37" s="1"/>
  <c r="L38"/>
  <c r="L37" s="1"/>
  <c r="K38"/>
  <c r="K37" s="1"/>
  <c r="H38"/>
  <c r="H37" s="1"/>
  <c r="G38"/>
  <c r="G37" s="1"/>
  <c r="M34"/>
  <c r="M33" s="1"/>
  <c r="L34"/>
  <c r="L33" s="1"/>
  <c r="K34"/>
  <c r="K33" s="1"/>
  <c r="H34"/>
  <c r="G34"/>
  <c r="G33" s="1"/>
  <c r="M30"/>
  <c r="M29" s="1"/>
  <c r="L30"/>
  <c r="L29" s="1"/>
  <c r="K30"/>
  <c r="K29" s="1"/>
  <c r="H30"/>
  <c r="H29" s="1"/>
  <c r="G30"/>
  <c r="M26"/>
  <c r="L26"/>
  <c r="K26"/>
  <c r="H26"/>
  <c r="G26"/>
  <c r="M24"/>
  <c r="L24"/>
  <c r="K24"/>
  <c r="H24"/>
  <c r="G24"/>
  <c r="M21"/>
  <c r="L21"/>
  <c r="K21"/>
  <c r="H21"/>
  <c r="G21"/>
  <c r="M17"/>
  <c r="L17"/>
  <c r="K17"/>
  <c r="H17"/>
  <c r="G17"/>
  <c r="L12"/>
  <c r="K12"/>
  <c r="M12"/>
  <c r="H12"/>
  <c r="G12"/>
  <c r="M7"/>
  <c r="K7"/>
  <c r="H7"/>
  <c r="G7"/>
  <c r="G50" l="1"/>
  <c r="M50"/>
  <c r="J6"/>
  <c r="J69" s="1"/>
  <c r="I6"/>
  <c r="I69" s="1"/>
  <c r="L50"/>
  <c r="K50"/>
  <c r="H50"/>
  <c r="H23"/>
  <c r="H20" s="1"/>
  <c r="G23"/>
  <c r="G20" s="1"/>
  <c r="M23"/>
  <c r="M20" s="1"/>
  <c r="K23"/>
  <c r="K20" s="1"/>
  <c r="M28"/>
  <c r="H36"/>
  <c r="L23"/>
  <c r="L20" s="1"/>
  <c r="G36"/>
  <c r="K36"/>
  <c r="M43"/>
  <c r="G43"/>
  <c r="L43"/>
  <c r="K28"/>
  <c r="L36"/>
  <c r="H43"/>
  <c r="H33"/>
  <c r="G28"/>
  <c r="G6" s="1"/>
  <c r="L28"/>
  <c r="M36"/>
  <c r="K43"/>
  <c r="M6" l="1"/>
  <c r="M69" s="1"/>
  <c r="G69"/>
  <c r="L6"/>
  <c r="L69" s="1"/>
  <c r="K6"/>
  <c r="K69" s="1"/>
  <c r="H28"/>
  <c r="H6" s="1"/>
  <c r="H69" s="1"/>
</calcChain>
</file>

<file path=xl/sharedStrings.xml><?xml version="1.0" encoding="utf-8"?>
<sst xmlns="http://schemas.openxmlformats.org/spreadsheetml/2006/main" count="311" uniqueCount="163">
  <si>
    <t>КБК</t>
  </si>
  <si>
    <t xml:space="preserve">  НАЛОГОВЫЕ И НЕНАЛОГОВЫЕ ДОХОДЫ</t>
  </si>
  <si>
    <t xml:space="preserve"> 000 1000000000 0000 000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</si>
  <si>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</si>
  <si>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</si>
  <si>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</si>
  <si>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</si>
  <si>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</si>
  <si>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</si>
  <si>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</si>
  <si>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</si>
  <si>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</si>
  <si>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</si>
  <si>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</si>
  <si>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</si>
  <si>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</si>
  <si>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</si>
  <si>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</si>
  <si>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</si>
  <si>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</si>
  <si>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</si>
  <si>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</si>
  <si>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</si>
  <si>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</si>
  <si>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</si>
  <si>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</si>
  <si>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</si>
  <si>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</si>
  <si>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</si>
  <si>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</si>
  <si>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</si>
  <si>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</si>
  <si>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</si>
  <si>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</si>
  <si>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</si>
  <si>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</si>
  <si>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</si>
  <si>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</si>
  <si>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</si>
  <si>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</si>
  <si>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</si>
  <si>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</si>
  <si>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</si>
  <si>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</si>
  <si>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</si>
  <si>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</si>
  <si>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</si>
  <si>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</si>
  <si>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</si>
  <si>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</si>
  <si>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тыс.руб.</t>
  </si>
  <si>
    <t>Прочие неналоговые доходы</t>
  </si>
  <si>
    <t xml:space="preserve">  БЕЗВОЗМЕЗДНЫЕ ПОСТУПЛЕНИЯ</t>
  </si>
  <si>
    <t xml:space="preserve">  Дотации бюджетам городских поселений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</si>
  <si>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</si>
  <si>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</si>
  <si>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</si>
  <si>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</si>
  <si>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</si>
  <si>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БЕЗВОЗМЕЗДНЫЕ ПОСТУПЛЕНИЯ ОТ ГОСУДАРСТВЕННЫХ (МУНИЦИПАЛЬНЫХ) ОРГАНИЗАЦИЙ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</si>
  <si>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</si>
  <si>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</si>
  <si>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182 1010200001 0000 110</t>
  </si>
  <si>
    <t>182 1010201001 0000 110</t>
  </si>
  <si>
    <t xml:space="preserve"> 182 1010202001 0000 110</t>
  </si>
  <si>
    <t xml:space="preserve"> 182 1010203001 0000 110</t>
  </si>
  <si>
    <t xml:space="preserve"> 182 1010204001 0000 110</t>
  </si>
  <si>
    <t xml:space="preserve"> 100 1030200001 0000 110</t>
  </si>
  <si>
    <t xml:space="preserve"> 100 1030223001 0000 110</t>
  </si>
  <si>
    <t xml:space="preserve"> 100 1030224001 0000 110</t>
  </si>
  <si>
    <t xml:space="preserve"> 100 1030225001 0000 110</t>
  </si>
  <si>
    <t xml:space="preserve"> 100 1030226001 0000 110</t>
  </si>
  <si>
    <t xml:space="preserve"> 182 1050000000 0000 000</t>
  </si>
  <si>
    <t xml:space="preserve"> 182 1050300001 0000 110</t>
  </si>
  <si>
    <t xml:space="preserve"> 182 1050301001 0000 110</t>
  </si>
  <si>
    <t xml:space="preserve"> 182 1060000000 0000 000</t>
  </si>
  <si>
    <t xml:space="preserve"> 182 1060100000 0000 110</t>
  </si>
  <si>
    <t xml:space="preserve"> 182 1060103013 0000 110</t>
  </si>
  <si>
    <t xml:space="preserve"> 182 1060600000 0000 110</t>
  </si>
  <si>
    <t xml:space="preserve"> 182 1060603000 0000 110</t>
  </si>
  <si>
    <t xml:space="preserve"> 182 1060603313 0000 110</t>
  </si>
  <si>
    <t xml:space="preserve"> 182 1060604000 0000 110</t>
  </si>
  <si>
    <t xml:space="preserve"> 182 1060604313 0000 110</t>
  </si>
  <si>
    <t xml:space="preserve"> 951 1110000000 0000 000</t>
  </si>
  <si>
    <t xml:space="preserve"> 951 1110500000 0000 120</t>
  </si>
  <si>
    <t xml:space="preserve"> 951 1110501000 0000 120</t>
  </si>
  <si>
    <t xml:space="preserve"> 951 1110501313 0000 120</t>
  </si>
  <si>
    <t xml:space="preserve"> 951 1110900000 0000 120</t>
  </si>
  <si>
    <t xml:space="preserve"> 951 1110904000 0000 120</t>
  </si>
  <si>
    <t xml:space="preserve"> 951 1110904513 0000 120</t>
  </si>
  <si>
    <t xml:space="preserve"> 951 1130000000 0000 000</t>
  </si>
  <si>
    <t xml:space="preserve"> 951 1130100000 0000 130</t>
  </si>
  <si>
    <t xml:space="preserve"> 951 1130199000 0000 130</t>
  </si>
  <si>
    <t xml:space="preserve"> 951 1130199513 0000 130</t>
  </si>
  <si>
    <t xml:space="preserve"> 951 1130200000 0000 130</t>
  </si>
  <si>
    <t xml:space="preserve"> 951 1130206000 0000 130</t>
  </si>
  <si>
    <t xml:space="preserve"> 951 1130206513 0000 130</t>
  </si>
  <si>
    <t xml:space="preserve"> 951 1140000000 0000 000</t>
  </si>
  <si>
    <t xml:space="preserve"> 951 1140200000 0000 000</t>
  </si>
  <si>
    <t xml:space="preserve"> 951 1140205013 0000 410</t>
  </si>
  <si>
    <t xml:space="preserve"> 951 1140205313 0000 410</t>
  </si>
  <si>
    <t xml:space="preserve"> 951 1140600000 0000 430</t>
  </si>
  <si>
    <t xml:space="preserve"> 951 1140601000 0000 430</t>
  </si>
  <si>
    <t xml:space="preserve"> 951 1140601313 0000 430</t>
  </si>
  <si>
    <t xml:space="preserve"> 951 1160000000 0000 000</t>
  </si>
  <si>
    <t xml:space="preserve"> 951 1163300000 0000 140</t>
  </si>
  <si>
    <t xml:space="preserve"> 951 1163305013 0000 140</t>
  </si>
  <si>
    <t>951 11637040 13 0000 140</t>
  </si>
  <si>
    <t xml:space="preserve"> 951 1165100002 0000 140</t>
  </si>
  <si>
    <t>951 1165104002 0000 140</t>
  </si>
  <si>
    <t xml:space="preserve"> 951 1169000000 0000 140</t>
  </si>
  <si>
    <t xml:space="preserve"> 951 1169005013 0000 140</t>
  </si>
  <si>
    <t xml:space="preserve"> 951 1170000000 0000 000</t>
  </si>
  <si>
    <t xml:space="preserve"> 951 2000000000 0000 000</t>
  </si>
  <si>
    <t xml:space="preserve"> 951 2021500113 0000 151</t>
  </si>
  <si>
    <t xml:space="preserve"> 951 2023000000 0000 151</t>
  </si>
  <si>
    <t xml:space="preserve"> 951 2023002413 0000 151</t>
  </si>
  <si>
    <t xml:space="preserve"> 951 2023511813 0000 151</t>
  </si>
  <si>
    <t xml:space="preserve"> 951 2024000000 0000 151</t>
  </si>
  <si>
    <t xml:space="preserve"> 951 2030000000 0000 000</t>
  </si>
  <si>
    <t xml:space="preserve"> 951 2190000000 0000 000</t>
  </si>
  <si>
    <t>10</t>
  </si>
  <si>
    <t>0,095</t>
  </si>
  <si>
    <t>50</t>
  </si>
  <si>
    <t>100</t>
  </si>
  <si>
    <t>№ реестровой записи</t>
  </si>
  <si>
    <t>Наименование группы источников доходов бюджета</t>
  </si>
  <si>
    <t xml:space="preserve">Наименование  </t>
  </si>
  <si>
    <t>Классификация доходов бюджета</t>
  </si>
  <si>
    <t>Наименование главного администратора доходов бюджета</t>
  </si>
  <si>
    <t>Прогноз  доходов бюджета</t>
  </si>
  <si>
    <t>ПРОЧИЕ БЕЗВОЗМЕЗДНЫЕ ПОСТУПЛЕНИЯ</t>
  </si>
  <si>
    <t>Межрайонная ИФНС № 13 по Иркутской области</t>
  </si>
  <si>
    <t>Управление Федерального казначейства по Иркутской области</t>
  </si>
  <si>
    <t>Администрация Киренского городского поселения</t>
  </si>
  <si>
    <t>ИТОГО:</t>
  </si>
  <si>
    <t xml:space="preserve">Начальник финансового-экономического отдела                                                          </t>
  </si>
  <si>
    <t>А.Н.Тирский</t>
  </si>
  <si>
    <t xml:space="preserve">2020г. (очередной финансовый год)  </t>
  </si>
  <si>
    <t xml:space="preserve">2021г.  (первый год планового периода) </t>
  </si>
  <si>
    <t xml:space="preserve">2022г. (второй год планового периода)  </t>
  </si>
  <si>
    <t>951 1110502513 0000 120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</si>
  <si>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</si>
  <si>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Субсидии бюджетам бюджетной системы Российской Федерации (межбюджетные субсидии)</t>
  </si>
  <si>
    <t>951 2022000000 0000 151</t>
  </si>
  <si>
    <t>Структура доходов бюджета Киренского муниципального образования на 2019 - 2022 годов</t>
  </si>
  <si>
    <t>№ п/п</t>
  </si>
  <si>
    <t>2019г.(текущий финансовый год)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</si>
  <si>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</si>
  <si>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</si>
  <si>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Глава Киренского муниципального образования</t>
  </si>
  <si>
    <t>Н.М.Черных</t>
  </si>
  <si>
    <t xml:space="preserve">  НАЛОГОВЫЕ И НЕНАЛОГОВЫЕ ДОХОДЫ ВСЕГО,  в том числе:</t>
  </si>
  <si>
    <t xml:space="preserve">  БЕЗВОЗМЕЗДНЫЕ ПОСТУПЛЕНИЯ ВСЕГО,  в том числе:</t>
  </si>
  <si>
    <t>Реестр источников доходов бюджета Киренского муниципального образования на 2021 год и на плановый период 2022 и 2023 годов</t>
  </si>
  <si>
    <t>Норматив зачисления в бюджет городского поселения на 2021 год, в процентах</t>
  </si>
  <si>
    <t>Фактичекое исполнение доходов в 2019г.</t>
  </si>
  <si>
    <t>Утвержденные бюджетные назначения на 2020г.</t>
  </si>
  <si>
    <t>Кассовые поступления доходов в текущем финансовом году (по состоянию на 01.11.2020г.)</t>
  </si>
  <si>
    <t>Оценка исполнения  в 2020г.(текущий финансовый год)</t>
  </si>
  <si>
    <t xml:space="preserve">2021г. (очередной финансовый год)  </t>
  </si>
  <si>
    <t xml:space="preserve">2022г.  (первый год планового периода) </t>
  </si>
  <si>
    <t xml:space="preserve">2023г. (второй год планового периода)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</si>
</sst>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dd\.mm\.yyyy"/>
    <numFmt numFmtId="166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4">
      <alignment horizontal="left" wrapText="1" indent="2"/>
    </xf>
    <xf numFmtId="49" fontId="3" fillId="0" borderId="5">
      <alignment horizont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49" fontId="3" fillId="0" borderId="6">
      <alignment horizontal="center"/>
    </xf>
    <xf numFmtId="0" fontId="5" fillId="0" borderId="7"/>
    <xf numFmtId="49" fontId="3" fillId="0" borderId="0">
      <alignment horizontal="center"/>
    </xf>
    <xf numFmtId="49" fontId="3" fillId="0" borderId="8">
      <alignment horizontal="center" wrapText="1"/>
    </xf>
    <xf numFmtId="49" fontId="3" fillId="0" borderId="9">
      <alignment horizontal="center" wrapText="1"/>
    </xf>
    <xf numFmtId="49" fontId="3" fillId="0" borderId="10">
      <alignment horizontal="center"/>
    </xf>
    <xf numFmtId="49" fontId="3" fillId="0" borderId="11"/>
    <xf numFmtId="4" fontId="3" fillId="0" borderId="10">
      <alignment horizontal="right"/>
    </xf>
    <xf numFmtId="4" fontId="3" fillId="0" borderId="8">
      <alignment horizontal="right"/>
    </xf>
    <xf numFmtId="49" fontId="3" fillId="0" borderId="0">
      <alignment horizontal="right"/>
    </xf>
    <xf numFmtId="0" fontId="5" fillId="2" borderId="12"/>
    <xf numFmtId="4" fontId="3" fillId="0" borderId="13">
      <alignment horizontal="right"/>
    </xf>
    <xf numFmtId="49" fontId="3" fillId="0" borderId="4">
      <alignment horizontal="center"/>
    </xf>
    <xf numFmtId="0" fontId="5" fillId="2" borderId="14"/>
    <xf numFmtId="4" fontId="3" fillId="0" borderId="15">
      <alignment horizontal="right"/>
    </xf>
    <xf numFmtId="0" fontId="5" fillId="2" borderId="16"/>
    <xf numFmtId="0" fontId="5" fillId="2" borderId="17"/>
    <xf numFmtId="0" fontId="5" fillId="2" borderId="18"/>
    <xf numFmtId="0" fontId="5" fillId="2" borderId="19"/>
    <xf numFmtId="0" fontId="3" fillId="0" borderId="20">
      <alignment horizontal="left" wrapText="1"/>
    </xf>
    <xf numFmtId="0" fontId="6" fillId="0" borderId="21">
      <alignment horizontal="left" wrapText="1"/>
    </xf>
    <xf numFmtId="0" fontId="3" fillId="0" borderId="22">
      <alignment horizontal="left" wrapText="1" indent="2"/>
    </xf>
    <xf numFmtId="0" fontId="5" fillId="2" borderId="23"/>
    <xf numFmtId="0" fontId="5" fillId="0" borderId="24"/>
    <xf numFmtId="0" fontId="3" fillId="0" borderId="11"/>
    <xf numFmtId="0" fontId="5" fillId="0" borderId="11"/>
    <xf numFmtId="0" fontId="6" fillId="0" borderId="0">
      <alignment horizontal="center"/>
    </xf>
    <xf numFmtId="0" fontId="6" fillId="0" borderId="11"/>
    <xf numFmtId="0" fontId="3" fillId="0" borderId="25">
      <alignment horizontal="left" wrapText="1"/>
    </xf>
    <xf numFmtId="0" fontId="3" fillId="0" borderId="26">
      <alignment horizontal="left" wrapText="1" indent="1"/>
    </xf>
    <xf numFmtId="0" fontId="3" fillId="0" borderId="25">
      <alignment horizontal="left" wrapText="1" indent="2"/>
    </xf>
    <xf numFmtId="0" fontId="5" fillId="2" borderId="27"/>
    <xf numFmtId="0" fontId="3" fillId="0" borderId="28">
      <alignment horizontal="left" wrapText="1" indent="2"/>
    </xf>
    <xf numFmtId="0" fontId="3" fillId="0" borderId="0">
      <alignment horizontal="center" wrapText="1"/>
    </xf>
    <xf numFmtId="49" fontId="3" fillId="0" borderId="11">
      <alignment horizontal="left"/>
    </xf>
    <xf numFmtId="49" fontId="3" fillId="0" borderId="6">
      <alignment horizontal="center" wrapText="1"/>
    </xf>
    <xf numFmtId="49" fontId="3" fillId="0" borderId="6">
      <alignment horizontal="center" shrinkToFit="1"/>
    </xf>
    <xf numFmtId="0" fontId="5" fillId="3" borderId="29"/>
    <xf numFmtId="49" fontId="3" fillId="0" borderId="10">
      <alignment horizontal="center" shrinkToFit="1"/>
    </xf>
    <xf numFmtId="0" fontId="3" fillId="0" borderId="30">
      <alignment horizontal="left" wrapText="1"/>
    </xf>
    <xf numFmtId="0" fontId="3" fillId="0" borderId="20">
      <alignment horizontal="left" wrapText="1" indent="1"/>
    </xf>
    <xf numFmtId="0" fontId="3" fillId="0" borderId="30">
      <alignment horizontal="left" wrapText="1" indent="2"/>
    </xf>
    <xf numFmtId="0" fontId="5" fillId="2" borderId="31"/>
    <xf numFmtId="0" fontId="3" fillId="0" borderId="20">
      <alignment horizontal="left" wrapText="1" indent="2"/>
    </xf>
    <xf numFmtId="0" fontId="5" fillId="3" borderId="11"/>
    <xf numFmtId="0" fontId="5" fillId="0" borderId="32"/>
    <xf numFmtId="0" fontId="5" fillId="0" borderId="33"/>
    <xf numFmtId="0" fontId="6" fillId="0" borderId="34">
      <alignment horizontal="center" vertical="center" textRotation="90" wrapText="1"/>
    </xf>
    <xf numFmtId="0" fontId="6" fillId="0" borderId="24">
      <alignment horizontal="center" vertical="center" textRotation="90" wrapText="1"/>
    </xf>
    <xf numFmtId="0" fontId="3" fillId="0" borderId="0">
      <alignment vertical="center"/>
    </xf>
    <xf numFmtId="0" fontId="6" fillId="0" borderId="11">
      <alignment horizontal="center" vertical="center" textRotation="90" wrapText="1"/>
    </xf>
    <xf numFmtId="0" fontId="6" fillId="0" borderId="24">
      <alignment horizontal="center" vertical="center" textRotation="90"/>
    </xf>
    <xf numFmtId="0" fontId="6" fillId="0" borderId="11">
      <alignment horizontal="center" vertical="center" textRotation="90"/>
    </xf>
    <xf numFmtId="0" fontId="6" fillId="0" borderId="34">
      <alignment horizontal="center" vertical="center" textRotation="90"/>
    </xf>
    <xf numFmtId="0" fontId="6" fillId="0" borderId="5">
      <alignment horizontal="center" vertical="center" textRotation="90"/>
    </xf>
    <xf numFmtId="0" fontId="7" fillId="0" borderId="11">
      <alignment wrapText="1"/>
    </xf>
    <xf numFmtId="0" fontId="7" fillId="0" borderId="5">
      <alignment wrapText="1"/>
    </xf>
    <xf numFmtId="0" fontId="7" fillId="0" borderId="24">
      <alignment wrapText="1"/>
    </xf>
    <xf numFmtId="0" fontId="3" fillId="0" borderId="5">
      <alignment horizontal="center" vertical="top" wrapText="1"/>
    </xf>
    <xf numFmtId="0" fontId="6" fillId="0" borderId="35"/>
    <xf numFmtId="49" fontId="8" fillId="0" borderId="36">
      <alignment horizontal="left" vertical="center" wrapText="1"/>
    </xf>
    <xf numFmtId="49" fontId="3" fillId="0" borderId="37">
      <alignment horizontal="left" vertical="center" wrapText="1" indent="2"/>
    </xf>
    <xf numFmtId="49" fontId="3" fillId="0" borderId="28">
      <alignment horizontal="left" vertical="center" wrapText="1" indent="3"/>
    </xf>
    <xf numFmtId="49" fontId="3" fillId="0" borderId="36">
      <alignment horizontal="left" vertical="center" wrapText="1" indent="3"/>
    </xf>
    <xf numFmtId="49" fontId="3" fillId="0" borderId="38">
      <alignment horizontal="left" vertical="center" wrapText="1" indent="3"/>
    </xf>
    <xf numFmtId="0" fontId="8" fillId="0" borderId="35">
      <alignment horizontal="left" vertical="center" wrapText="1"/>
    </xf>
    <xf numFmtId="49" fontId="3" fillId="0" borderId="24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1">
      <alignment horizontal="left" vertical="center" wrapText="1" indent="3"/>
    </xf>
    <xf numFmtId="49" fontId="8" fillId="0" borderId="35">
      <alignment horizontal="left" vertical="center" wrapText="1"/>
    </xf>
    <xf numFmtId="0" fontId="3" fillId="0" borderId="36">
      <alignment horizontal="left" vertical="center" wrapText="1"/>
    </xf>
    <xf numFmtId="0" fontId="3" fillId="0" borderId="38">
      <alignment horizontal="left" vertical="center" wrapText="1"/>
    </xf>
    <xf numFmtId="49" fontId="3" fillId="0" borderId="36">
      <alignment horizontal="left" vertical="center" wrapText="1"/>
    </xf>
    <xf numFmtId="49" fontId="3" fillId="0" borderId="38">
      <alignment horizontal="left" vertical="center" wrapText="1"/>
    </xf>
    <xf numFmtId="49" fontId="6" fillId="0" borderId="39">
      <alignment horizontal="center"/>
    </xf>
    <xf numFmtId="49" fontId="6" fillId="0" borderId="40">
      <alignment horizontal="center" vertical="center" wrapText="1"/>
    </xf>
    <xf numFmtId="49" fontId="3" fillId="0" borderId="41">
      <alignment horizontal="center" vertical="center" wrapText="1"/>
    </xf>
    <xf numFmtId="49" fontId="3" fillId="0" borderId="6">
      <alignment horizontal="center" vertical="center" wrapText="1"/>
    </xf>
    <xf numFmtId="49" fontId="3" fillId="0" borderId="40">
      <alignment horizontal="center" vertical="center" wrapText="1"/>
    </xf>
    <xf numFmtId="49" fontId="3" fillId="0" borderId="42">
      <alignment horizontal="center" vertical="center" wrapText="1"/>
    </xf>
    <xf numFmtId="49" fontId="3" fillId="0" borderId="7">
      <alignment horizontal="center" vertical="center" wrapText="1"/>
    </xf>
    <xf numFmtId="49" fontId="3" fillId="0" borderId="0">
      <alignment horizontal="center" vertical="center" wrapText="1"/>
    </xf>
    <xf numFmtId="49" fontId="3" fillId="0" borderId="11">
      <alignment horizontal="center" vertical="center" wrapText="1"/>
    </xf>
    <xf numFmtId="49" fontId="6" fillId="0" borderId="39">
      <alignment horizontal="center" vertical="center" wrapText="1"/>
    </xf>
    <xf numFmtId="0" fontId="6" fillId="0" borderId="39">
      <alignment horizontal="center" vertical="center"/>
    </xf>
    <xf numFmtId="0" fontId="3" fillId="0" borderId="41">
      <alignment horizontal="center" vertical="center"/>
    </xf>
    <xf numFmtId="0" fontId="3" fillId="0" borderId="6">
      <alignment horizontal="center" vertical="center"/>
    </xf>
    <xf numFmtId="0" fontId="3" fillId="0" borderId="40">
      <alignment horizontal="center" vertical="center"/>
    </xf>
    <xf numFmtId="0" fontId="6" fillId="0" borderId="40">
      <alignment horizontal="center" vertical="center"/>
    </xf>
    <xf numFmtId="0" fontId="3" fillId="0" borderId="42">
      <alignment horizontal="center" vertical="center"/>
    </xf>
    <xf numFmtId="49" fontId="6" fillId="0" borderId="39">
      <alignment horizontal="center" vertical="center"/>
    </xf>
    <xf numFmtId="49" fontId="3" fillId="0" borderId="41">
      <alignment horizontal="center" vertical="center"/>
    </xf>
    <xf numFmtId="49" fontId="3" fillId="0" borderId="6">
      <alignment horizontal="center" vertical="center"/>
    </xf>
    <xf numFmtId="49" fontId="3" fillId="0" borderId="40">
      <alignment horizontal="center" vertical="center"/>
    </xf>
    <xf numFmtId="49" fontId="3" fillId="0" borderId="42">
      <alignment horizontal="center" vertical="center"/>
    </xf>
    <xf numFmtId="49" fontId="3" fillId="0" borderId="11">
      <alignment horizontal="center"/>
    </xf>
    <xf numFmtId="0" fontId="3" fillId="0" borderId="24">
      <alignment horizontal="center"/>
    </xf>
    <xf numFmtId="0" fontId="3" fillId="0" borderId="0">
      <alignment horizontal="center"/>
    </xf>
    <xf numFmtId="49" fontId="3" fillId="0" borderId="11"/>
    <xf numFmtId="0" fontId="3" fillId="0" borderId="5">
      <alignment horizontal="center" vertical="top"/>
    </xf>
    <xf numFmtId="49" fontId="3" fillId="0" borderId="5">
      <alignment horizontal="center" vertical="top" wrapText="1"/>
    </xf>
    <xf numFmtId="0" fontId="3" fillId="0" borderId="32"/>
    <xf numFmtId="4" fontId="3" fillId="0" borderId="43">
      <alignment horizontal="right"/>
    </xf>
    <xf numFmtId="4" fontId="3" fillId="0" borderId="7">
      <alignment horizontal="right"/>
    </xf>
    <xf numFmtId="4" fontId="3" fillId="0" borderId="0">
      <alignment horizontal="right" shrinkToFit="1"/>
    </xf>
    <xf numFmtId="4" fontId="3" fillId="0" borderId="11">
      <alignment horizontal="right"/>
    </xf>
    <xf numFmtId="0" fontId="3" fillId="0" borderId="24"/>
    <xf numFmtId="0" fontId="3" fillId="0" borderId="5">
      <alignment horizontal="center" vertical="top" wrapText="1"/>
    </xf>
    <xf numFmtId="0" fontId="3" fillId="0" borderId="11">
      <alignment horizontal="center"/>
    </xf>
    <xf numFmtId="49" fontId="3" fillId="0" borderId="24">
      <alignment horizontal="center"/>
    </xf>
    <xf numFmtId="0" fontId="5" fillId="2" borderId="0"/>
    <xf numFmtId="49" fontId="3" fillId="0" borderId="0">
      <alignment horizontal="left"/>
    </xf>
    <xf numFmtId="4" fontId="3" fillId="0" borderId="32">
      <alignment horizontal="right"/>
    </xf>
    <xf numFmtId="0" fontId="3" fillId="0" borderId="5">
      <alignment horizontal="center" vertical="top"/>
    </xf>
    <xf numFmtId="4" fontId="3" fillId="0" borderId="33">
      <alignment horizontal="right"/>
    </xf>
    <xf numFmtId="4" fontId="3" fillId="0" borderId="44">
      <alignment horizontal="right"/>
    </xf>
    <xf numFmtId="0" fontId="3" fillId="0" borderId="33"/>
    <xf numFmtId="0" fontId="6" fillId="0" borderId="0"/>
    <xf numFmtId="0" fontId="9" fillId="0" borderId="0"/>
    <xf numFmtId="0" fontId="3" fillId="0" borderId="0">
      <alignment horizontal="left"/>
    </xf>
    <xf numFmtId="0" fontId="3" fillId="0" borderId="0"/>
    <xf numFmtId="0" fontId="10" fillId="0" borderId="0"/>
    <xf numFmtId="0" fontId="5" fillId="0" borderId="0"/>
    <xf numFmtId="0" fontId="5" fillId="2" borderId="11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5" fillId="2" borderId="45"/>
    <xf numFmtId="0" fontId="3" fillId="0" borderId="46">
      <alignment horizontal="left" wrapText="1"/>
    </xf>
    <xf numFmtId="0" fontId="3" fillId="0" borderId="25">
      <alignment horizontal="left" wrapText="1" indent="1"/>
    </xf>
    <xf numFmtId="0" fontId="5" fillId="2" borderId="24"/>
    <xf numFmtId="0" fontId="11" fillId="0" borderId="0">
      <alignment horizontal="center" wrapText="1"/>
    </xf>
    <xf numFmtId="0" fontId="12" fillId="0" borderId="0">
      <alignment horizontal="center" vertical="top"/>
    </xf>
    <xf numFmtId="0" fontId="3" fillId="0" borderId="11">
      <alignment wrapText="1"/>
    </xf>
    <xf numFmtId="0" fontId="3" fillId="0" borderId="45">
      <alignment wrapText="1"/>
    </xf>
    <xf numFmtId="0" fontId="3" fillId="0" borderId="24">
      <alignment horizontal="left"/>
    </xf>
    <xf numFmtId="0" fontId="5" fillId="2" borderId="47"/>
    <xf numFmtId="49" fontId="3" fillId="0" borderId="39">
      <alignment horizontal="center" wrapText="1"/>
    </xf>
    <xf numFmtId="49" fontId="3" fillId="0" borderId="41">
      <alignment horizontal="center" wrapText="1"/>
    </xf>
    <xf numFmtId="49" fontId="3" fillId="0" borderId="40">
      <alignment horizontal="center"/>
    </xf>
    <xf numFmtId="0" fontId="5" fillId="2" borderId="29"/>
    <xf numFmtId="0" fontId="3" fillId="0" borderId="7"/>
    <xf numFmtId="0" fontId="3" fillId="0" borderId="0">
      <alignment horizontal="center"/>
    </xf>
    <xf numFmtId="49" fontId="3" fillId="0" borderId="24"/>
    <xf numFmtId="49" fontId="3" fillId="0" borderId="0"/>
    <xf numFmtId="49" fontId="3" fillId="0" borderId="8">
      <alignment horizontal="center"/>
    </xf>
    <xf numFmtId="49" fontId="3" fillId="0" borderId="32">
      <alignment horizontal="center"/>
    </xf>
    <xf numFmtId="49" fontId="3" fillId="0" borderId="5">
      <alignment horizontal="center" vertical="center" wrapText="1"/>
    </xf>
    <xf numFmtId="49" fontId="3" fillId="0" borderId="43">
      <alignment horizontal="center" vertical="center" wrapText="1"/>
    </xf>
    <xf numFmtId="0" fontId="5" fillId="2" borderId="48"/>
    <xf numFmtId="4" fontId="3" fillId="0" borderId="5">
      <alignment horizontal="right"/>
    </xf>
    <xf numFmtId="0" fontId="3" fillId="4" borderId="7"/>
    <xf numFmtId="0" fontId="3" fillId="4" borderId="0"/>
    <xf numFmtId="0" fontId="11" fillId="0" borderId="0">
      <alignment horizontal="center" wrapText="1"/>
    </xf>
    <xf numFmtId="0" fontId="13" fillId="0" borderId="49"/>
    <xf numFmtId="49" fontId="14" fillId="0" borderId="17">
      <alignment horizontal="right"/>
    </xf>
    <xf numFmtId="0" fontId="3" fillId="0" borderId="17">
      <alignment horizontal="right"/>
    </xf>
    <xf numFmtId="0" fontId="13" fillId="0" borderId="11"/>
    <xf numFmtId="0" fontId="3" fillId="0" borderId="43">
      <alignment horizontal="center"/>
    </xf>
    <xf numFmtId="49" fontId="5" fillId="0" borderId="50">
      <alignment horizontal="center"/>
    </xf>
    <xf numFmtId="165" fontId="3" fillId="0" borderId="21">
      <alignment horizontal="center"/>
    </xf>
    <xf numFmtId="0" fontId="3" fillId="0" borderId="51">
      <alignment horizontal="center"/>
    </xf>
    <xf numFmtId="49" fontId="3" fillId="0" borderId="22">
      <alignment horizontal="center"/>
    </xf>
    <xf numFmtId="49" fontId="3" fillId="0" borderId="21">
      <alignment horizontal="center"/>
    </xf>
    <xf numFmtId="0" fontId="3" fillId="0" borderId="21">
      <alignment horizontal="center"/>
    </xf>
    <xf numFmtId="49" fontId="3" fillId="0" borderId="52">
      <alignment horizontal="center"/>
    </xf>
    <xf numFmtId="0" fontId="10" fillId="0" borderId="7"/>
    <xf numFmtId="0" fontId="13" fillId="0" borderId="0"/>
    <xf numFmtId="0" fontId="5" fillId="0" borderId="53"/>
    <xf numFmtId="0" fontId="5" fillId="0" borderId="23"/>
    <xf numFmtId="4" fontId="3" fillId="0" borderId="4">
      <alignment horizontal="right"/>
    </xf>
    <xf numFmtId="49" fontId="3" fillId="0" borderId="33">
      <alignment horizontal="center"/>
    </xf>
    <xf numFmtId="0" fontId="5" fillId="2" borderId="54"/>
    <xf numFmtId="0" fontId="3" fillId="0" borderId="55">
      <alignment horizontal="left" wrapText="1"/>
    </xf>
    <xf numFmtId="0" fontId="3" fillId="0" borderId="30">
      <alignment horizontal="left" wrapText="1" indent="1"/>
    </xf>
    <xf numFmtId="0" fontId="5" fillId="2" borderId="56"/>
    <xf numFmtId="0" fontId="3" fillId="0" borderId="21">
      <alignment horizontal="left" wrapText="1" indent="2"/>
    </xf>
    <xf numFmtId="0" fontId="5" fillId="2" borderId="57"/>
    <xf numFmtId="0" fontId="3" fillId="4" borderId="27"/>
    <xf numFmtId="0" fontId="11" fillId="0" borderId="0">
      <alignment horizontal="left" wrapText="1"/>
    </xf>
    <xf numFmtId="49" fontId="5" fillId="0" borderId="0"/>
    <xf numFmtId="0" fontId="3" fillId="0" borderId="0">
      <alignment horizontal="right"/>
    </xf>
    <xf numFmtId="49" fontId="3" fillId="0" borderId="0">
      <alignment horizontal="right"/>
    </xf>
    <xf numFmtId="0" fontId="3" fillId="0" borderId="0">
      <alignment horizontal="left" wrapText="1"/>
    </xf>
    <xf numFmtId="0" fontId="3" fillId="0" borderId="11">
      <alignment horizontal="left"/>
    </xf>
    <xf numFmtId="0" fontId="3" fillId="0" borderId="26">
      <alignment horizontal="left" wrapText="1"/>
    </xf>
    <xf numFmtId="0" fontId="3" fillId="0" borderId="45"/>
    <xf numFmtId="0" fontId="6" fillId="0" borderId="58">
      <alignment horizontal="left" wrapText="1"/>
    </xf>
    <xf numFmtId="0" fontId="3" fillId="0" borderId="13">
      <alignment horizontal="left" wrapText="1" indent="2"/>
    </xf>
    <xf numFmtId="49" fontId="3" fillId="0" borderId="0">
      <alignment horizontal="center" wrapText="1"/>
    </xf>
    <xf numFmtId="49" fontId="3" fillId="0" borderId="40">
      <alignment horizontal="center" wrapText="1"/>
    </xf>
    <xf numFmtId="0" fontId="3" fillId="0" borderId="59"/>
    <xf numFmtId="0" fontId="3" fillId="0" borderId="60">
      <alignment horizontal="center" wrapText="1"/>
    </xf>
    <xf numFmtId="0" fontId="5" fillId="2" borderId="7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166" fontId="15" fillId="0" borderId="1" xfId="0" applyNumberFormat="1" applyFont="1" applyBorder="1" applyAlignment="1">
      <alignment wrapText="1"/>
    </xf>
    <xf numFmtId="166" fontId="14" fillId="0" borderId="2" xfId="4" applyNumberFormat="1" applyFont="1" applyBorder="1" applyAlignment="1" applyProtection="1">
      <alignment horizontal="right"/>
    </xf>
    <xf numFmtId="166" fontId="14" fillId="0" borderId="1" xfId="4" applyNumberFormat="1" applyFont="1" applyBorder="1" applyAlignment="1" applyProtection="1">
      <alignment horizontal="right"/>
    </xf>
    <xf numFmtId="166" fontId="14" fillId="0" borderId="61" xfId="4" applyNumberFormat="1" applyFont="1" applyBorder="1" applyAlignment="1" applyProtection="1">
      <alignment horizontal="right"/>
    </xf>
    <xf numFmtId="0" fontId="16" fillId="5" borderId="1" xfId="136" applyNumberFormat="1" applyFont="1" applyFill="1" applyBorder="1" applyAlignment="1" applyProtection="1">
      <alignment horizontal="left" wrapText="1" indent="2"/>
    </xf>
    <xf numFmtId="49" fontId="3" fillId="0" borderId="1" xfId="4" applyNumberFormat="1" applyFont="1" applyBorder="1" applyProtection="1">
      <alignment horizontal="center"/>
    </xf>
    <xf numFmtId="0" fontId="3" fillId="0" borderId="1" xfId="3" applyNumberFormat="1" applyFont="1" applyBorder="1" applyProtection="1">
      <alignment horizontal="left" wrapText="1" indent="2"/>
    </xf>
    <xf numFmtId="166" fontId="15" fillId="0" borderId="1" xfId="0" applyNumberFormat="1" applyFont="1" applyBorder="1"/>
    <xf numFmtId="2" fontId="15" fillId="5" borderId="1" xfId="0" applyNumberFormat="1" applyFont="1" applyFill="1" applyBorder="1"/>
    <xf numFmtId="0" fontId="15" fillId="0" borderId="1" xfId="0" applyFont="1" applyBorder="1"/>
    <xf numFmtId="2" fontId="15" fillId="0" borderId="1" xfId="0" applyNumberFormat="1" applyFont="1" applyBorder="1"/>
    <xf numFmtId="0" fontId="17" fillId="5" borderId="1" xfId="0" applyFont="1" applyFill="1" applyBorder="1" applyAlignment="1">
      <alignment vertical="center" wrapText="1"/>
    </xf>
    <xf numFmtId="0" fontId="3" fillId="5" borderId="1" xfId="3" applyNumberFormat="1" applyFont="1" applyFill="1" applyBorder="1" applyProtection="1">
      <alignment horizontal="left" wrapText="1" indent="2"/>
    </xf>
    <xf numFmtId="0" fontId="3" fillId="5" borderId="1" xfId="3" applyNumberFormat="1" applyFont="1" applyFill="1" applyBorder="1" applyAlignment="1" applyProtection="1">
      <alignment horizontal="left" vertical="center" wrapText="1" indent="2" readingOrder="1"/>
    </xf>
    <xf numFmtId="0" fontId="15" fillId="5" borderId="1" xfId="0" applyFont="1" applyFill="1" applyBorder="1"/>
    <xf numFmtId="166" fontId="15" fillId="5" borderId="1" xfId="0" applyNumberFormat="1" applyFont="1" applyFill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3" applyNumberFormat="1" applyFont="1" applyBorder="1" applyAlignment="1" applyProtection="1">
      <alignment horizontal="left" vertical="center" wrapText="1" indent="2" readingOrder="1"/>
    </xf>
    <xf numFmtId="49" fontId="3" fillId="0" borderId="1" xfId="148" applyFont="1" applyBorder="1" applyProtection="1">
      <alignment horizontal="center"/>
    </xf>
    <xf numFmtId="0" fontId="3" fillId="5" borderId="1" xfId="136" applyNumberFormat="1" applyFont="1" applyFill="1" applyBorder="1" applyAlignment="1" applyProtection="1">
      <alignment horizontal="left" wrapText="1" indent="2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0" xfId="0" applyFont="1"/>
    <xf numFmtId="0" fontId="21" fillId="0" borderId="1" xfId="0" applyFont="1" applyBorder="1" applyAlignment="1">
      <alignment horizontal="center"/>
    </xf>
    <xf numFmtId="0" fontId="6" fillId="5" borderId="1" xfId="136" applyNumberFormat="1" applyFont="1" applyFill="1" applyBorder="1" applyAlignment="1" applyProtection="1">
      <alignment horizontal="left" wrapText="1" indent="2"/>
    </xf>
    <xf numFmtId="2" fontId="22" fillId="5" borderId="1" xfId="0" applyNumberFormat="1" applyFont="1" applyFill="1" applyBorder="1"/>
    <xf numFmtId="0" fontId="19" fillId="0" borderId="1" xfId="0" applyFont="1" applyBorder="1"/>
    <xf numFmtId="166" fontId="22" fillId="0" borderId="1" xfId="0" applyNumberFormat="1" applyFont="1" applyBorder="1"/>
    <xf numFmtId="0" fontId="6" fillId="0" borderId="1" xfId="3" applyNumberFormat="1" applyFont="1" applyBorder="1" applyProtection="1">
      <alignment horizontal="left" wrapText="1" indent="2"/>
    </xf>
    <xf numFmtId="166" fontId="23" fillId="0" borderId="1" xfId="4" applyNumberFormat="1" applyFont="1" applyBorder="1" applyAlignment="1" applyProtection="1">
      <alignment horizontal="right"/>
    </xf>
    <xf numFmtId="0" fontId="1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</cellXfs>
  <cellStyles count="203">
    <cellStyle name="br" xfId="5"/>
    <cellStyle name="col" xfId="6"/>
    <cellStyle name="style0" xfId="7"/>
    <cellStyle name="td" xfId="8"/>
    <cellStyle name="tr" xfId="9"/>
    <cellStyle name="xl100" xfId="10"/>
    <cellStyle name="xl101" xfId="11"/>
    <cellStyle name="xl102" xfId="12"/>
    <cellStyle name="xl103" xfId="13"/>
    <cellStyle name="xl104" xfId="14"/>
    <cellStyle name="xl105" xfId="15"/>
    <cellStyle name="xl106" xfId="16"/>
    <cellStyle name="xl107" xfId="17"/>
    <cellStyle name="xl108" xfId="18"/>
    <cellStyle name="xl109" xfId="19"/>
    <cellStyle name="xl110" xfId="20"/>
    <cellStyle name="xl111" xfId="21"/>
    <cellStyle name="xl112" xfId="22"/>
    <cellStyle name="xl113" xfId="23"/>
    <cellStyle name="xl114" xfId="24"/>
    <cellStyle name="xl115" xfId="25"/>
    <cellStyle name="xl116" xfId="26"/>
    <cellStyle name="xl117" xfId="27"/>
    <cellStyle name="xl118" xfId="28"/>
    <cellStyle name="xl119" xfId="29"/>
    <cellStyle name="xl120" xfId="30"/>
    <cellStyle name="xl121" xfId="31"/>
    <cellStyle name="xl122" xfId="32"/>
    <cellStyle name="xl123" xfId="33"/>
    <cellStyle name="xl124" xfId="34"/>
    <cellStyle name="xl125" xfId="35"/>
    <cellStyle name="xl126" xfId="36"/>
    <cellStyle name="xl127" xfId="37"/>
    <cellStyle name="xl128" xfId="38"/>
    <cellStyle name="xl129" xfId="39"/>
    <cellStyle name="xl130" xfId="40"/>
    <cellStyle name="xl131" xfId="41"/>
    <cellStyle name="xl132" xfId="42"/>
    <cellStyle name="xl133" xfId="43"/>
    <cellStyle name="xl134" xfId="44"/>
    <cellStyle name="xl135" xfId="45"/>
    <cellStyle name="xl136" xfId="46"/>
    <cellStyle name="xl137" xfId="47"/>
    <cellStyle name="xl138" xfId="48"/>
    <cellStyle name="xl139" xfId="49"/>
    <cellStyle name="xl140" xfId="50"/>
    <cellStyle name="xl141" xfId="51"/>
    <cellStyle name="xl142" xfId="52"/>
    <cellStyle name="xl143" xfId="53"/>
    <cellStyle name="xl144" xfId="54"/>
    <cellStyle name="xl145" xfId="55"/>
    <cellStyle name="xl146" xfId="56"/>
    <cellStyle name="xl147" xfId="57"/>
    <cellStyle name="xl148" xfId="58"/>
    <cellStyle name="xl149" xfId="59"/>
    <cellStyle name="xl150" xfId="60"/>
    <cellStyle name="xl151" xfId="61"/>
    <cellStyle name="xl152" xfId="62"/>
    <cellStyle name="xl153" xfId="63"/>
    <cellStyle name="xl154" xfId="64"/>
    <cellStyle name="xl155" xfId="65"/>
    <cellStyle name="xl156" xfId="66"/>
    <cellStyle name="xl157" xfId="67"/>
    <cellStyle name="xl158" xfId="68"/>
    <cellStyle name="xl159" xfId="69"/>
    <cellStyle name="xl160" xfId="70"/>
    <cellStyle name="xl161" xfId="71"/>
    <cellStyle name="xl162" xfId="72"/>
    <cellStyle name="xl163" xfId="73"/>
    <cellStyle name="xl164" xfId="74"/>
    <cellStyle name="xl165" xfId="75"/>
    <cellStyle name="xl166" xfId="76"/>
    <cellStyle name="xl167" xfId="77"/>
    <cellStyle name="xl168" xfId="78"/>
    <cellStyle name="xl169" xfId="79"/>
    <cellStyle name="xl170" xfId="80"/>
    <cellStyle name="xl171" xfId="81"/>
    <cellStyle name="xl172" xfId="82"/>
    <cellStyle name="xl173" xfId="83"/>
    <cellStyle name="xl174" xfId="84"/>
    <cellStyle name="xl175" xfId="85"/>
    <cellStyle name="xl176" xfId="86"/>
    <cellStyle name="xl177" xfId="87"/>
    <cellStyle name="xl178" xfId="88"/>
    <cellStyle name="xl179" xfId="89"/>
    <cellStyle name="xl180" xfId="90"/>
    <cellStyle name="xl181" xfId="91"/>
    <cellStyle name="xl182" xfId="92"/>
    <cellStyle name="xl183" xfId="93"/>
    <cellStyle name="xl184" xfId="94"/>
    <cellStyle name="xl185" xfId="95"/>
    <cellStyle name="xl186" xfId="96"/>
    <cellStyle name="xl187" xfId="97"/>
    <cellStyle name="xl188" xfId="98"/>
    <cellStyle name="xl189" xfId="99"/>
    <cellStyle name="xl190" xfId="100"/>
    <cellStyle name="xl191" xfId="101"/>
    <cellStyle name="xl192" xfId="102"/>
    <cellStyle name="xl193" xfId="103"/>
    <cellStyle name="xl194" xfId="104"/>
    <cellStyle name="xl195" xfId="105"/>
    <cellStyle name="xl196" xfId="106"/>
    <cellStyle name="xl197" xfId="107"/>
    <cellStyle name="xl198" xfId="108"/>
    <cellStyle name="xl199" xfId="109"/>
    <cellStyle name="xl200" xfId="110"/>
    <cellStyle name="xl201" xfId="111"/>
    <cellStyle name="xl202" xfId="112"/>
    <cellStyle name="xl203" xfId="113"/>
    <cellStyle name="xl204" xfId="114"/>
    <cellStyle name="xl205" xfId="115"/>
    <cellStyle name="xl206" xfId="116"/>
    <cellStyle name="xl207" xfId="117"/>
    <cellStyle name="xl208" xfId="118"/>
    <cellStyle name="xl209" xfId="119"/>
    <cellStyle name="xl21" xfId="120"/>
    <cellStyle name="xl210" xfId="121"/>
    <cellStyle name="xl211" xfId="122"/>
    <cellStyle name="xl212" xfId="123"/>
    <cellStyle name="xl213" xfId="124"/>
    <cellStyle name="xl214" xfId="125"/>
    <cellStyle name="xl215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3"/>
    <cellStyle name="xl35" xfId="139"/>
    <cellStyle name="xl36" xfId="140"/>
    <cellStyle name="xl37" xfId="141"/>
    <cellStyle name="xl38" xfId="142"/>
    <cellStyle name="xl39" xfId="143"/>
    <cellStyle name="xl40" xfId="144"/>
    <cellStyle name="xl41" xfId="145"/>
    <cellStyle name="xl42" xfId="146"/>
    <cellStyle name="xl43" xfId="147"/>
    <cellStyle name="xl44" xfId="148"/>
    <cellStyle name="xl45" xfId="149"/>
    <cellStyle name="xl46" xfId="150"/>
    <cellStyle name="xl47" xfId="151"/>
    <cellStyle name="xl48" xfId="152"/>
    <cellStyle name="xl49" xfId="153"/>
    <cellStyle name="xl50" xfId="154"/>
    <cellStyle name="xl51" xfId="155"/>
    <cellStyle name="xl52" xfId="4"/>
    <cellStyle name="xl53" xfId="156"/>
    <cellStyle name="xl54" xfId="157"/>
    <cellStyle name="xl55" xfId="158"/>
    <cellStyle name="xl56" xfId="159"/>
    <cellStyle name="xl57" xfId="160"/>
    <cellStyle name="xl58" xfId="161"/>
    <cellStyle name="xl59" xfId="162"/>
    <cellStyle name="xl60" xfId="163"/>
    <cellStyle name="xl61" xfId="164"/>
    <cellStyle name="xl62" xfId="165"/>
    <cellStyle name="xl63" xfId="166"/>
    <cellStyle name="xl64" xfId="167"/>
    <cellStyle name="xl65" xfId="168"/>
    <cellStyle name="xl66" xfId="169"/>
    <cellStyle name="xl67" xfId="170"/>
    <cellStyle name="xl68" xfId="171"/>
    <cellStyle name="xl69" xfId="172"/>
    <cellStyle name="xl70" xfId="173"/>
    <cellStyle name="xl71" xfId="174"/>
    <cellStyle name="xl72" xfId="175"/>
    <cellStyle name="xl73" xfId="176"/>
    <cellStyle name="xl74" xfId="177"/>
    <cellStyle name="xl75" xfId="178"/>
    <cellStyle name="xl76" xfId="179"/>
    <cellStyle name="xl77" xfId="180"/>
    <cellStyle name="xl78" xfId="181"/>
    <cellStyle name="xl79" xfId="182"/>
    <cellStyle name="xl80" xfId="183"/>
    <cellStyle name="xl81" xfId="184"/>
    <cellStyle name="xl82" xfId="185"/>
    <cellStyle name="xl83" xfId="186"/>
    <cellStyle name="xl84" xfId="187"/>
    <cellStyle name="xl85" xfId="188"/>
    <cellStyle name="xl86" xfId="189"/>
    <cellStyle name="xl87" xfId="190"/>
    <cellStyle name="xl88" xfId="191"/>
    <cellStyle name="xl89" xfId="192"/>
    <cellStyle name="xl90" xfId="193"/>
    <cellStyle name="xl91" xfId="194"/>
    <cellStyle name="xl92" xfId="195"/>
    <cellStyle name="xl93" xfId="196"/>
    <cellStyle name="xl94" xfId="197"/>
    <cellStyle name="xl95" xfId="198"/>
    <cellStyle name="xl96" xfId="199"/>
    <cellStyle name="xl97" xfId="200"/>
    <cellStyle name="xl98" xfId="201"/>
    <cellStyle name="xl99" xfId="202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>
      <pane xSplit="4" ySplit="5" topLeftCell="F57" activePane="bottomRight" state="frozen"/>
      <selection activeCell="D18" sqref="D18"/>
      <selection pane="topRight" activeCell="D18" sqref="D18"/>
      <selection pane="bottomLeft" activeCell="D18" sqref="D18"/>
      <selection pane="bottomRight" activeCell="J61" sqref="J61"/>
    </sheetView>
  </sheetViews>
  <sheetFormatPr defaultRowHeight="15"/>
  <cols>
    <col min="1" max="1" width="8" customWidth="1"/>
    <col min="2" max="2" width="32.42578125" customWidth="1"/>
    <col min="3" max="3" width="20.85546875" customWidth="1"/>
    <col min="4" max="4" width="65.28515625" customWidth="1"/>
    <col min="5" max="5" width="23.140625" customWidth="1"/>
    <col min="6" max="6" width="19" customWidth="1"/>
    <col min="7" max="7" width="16.7109375" customWidth="1"/>
    <col min="8" max="10" width="15.5703125" customWidth="1"/>
    <col min="11" max="11" width="15.85546875" customWidth="1"/>
    <col min="12" max="12" width="13.42578125" customWidth="1"/>
    <col min="13" max="13" width="15.28515625" customWidth="1"/>
    <col min="17" max="17" width="14" customWidth="1"/>
    <col min="18" max="18" width="14.42578125" customWidth="1"/>
  </cols>
  <sheetData>
    <row r="1" spans="1:13" ht="24.75" customHeight="1">
      <c r="A1" s="42" t="s">
        <v>154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>
      <c r="D2" s="3"/>
      <c r="E2" s="3"/>
      <c r="F2" s="3"/>
      <c r="G2" s="3"/>
      <c r="H2" s="3"/>
      <c r="I2" s="3"/>
      <c r="J2" s="3"/>
      <c r="K2" s="1"/>
      <c r="L2" s="1"/>
      <c r="M2" s="8" t="s">
        <v>50</v>
      </c>
    </row>
    <row r="3" spans="1:13">
      <c r="A3" s="44" t="s">
        <v>125</v>
      </c>
      <c r="B3" s="44" t="s">
        <v>126</v>
      </c>
      <c r="C3" s="44" t="s">
        <v>128</v>
      </c>
      <c r="D3" s="44"/>
      <c r="E3" s="44" t="s">
        <v>129</v>
      </c>
      <c r="F3" s="44" t="s">
        <v>155</v>
      </c>
      <c r="G3" s="44" t="s">
        <v>156</v>
      </c>
      <c r="H3" s="44" t="s">
        <v>157</v>
      </c>
      <c r="I3" s="44" t="s">
        <v>158</v>
      </c>
      <c r="J3" s="44" t="s">
        <v>159</v>
      </c>
      <c r="K3" s="43" t="s">
        <v>130</v>
      </c>
      <c r="L3" s="43"/>
      <c r="M3" s="43"/>
    </row>
    <row r="4" spans="1:13" s="2" customFormat="1" ht="63.75" customHeight="1">
      <c r="A4" s="44"/>
      <c r="B4" s="44"/>
      <c r="C4" s="26" t="s">
        <v>0</v>
      </c>
      <c r="D4" s="26" t="s">
        <v>127</v>
      </c>
      <c r="E4" s="44"/>
      <c r="F4" s="44"/>
      <c r="G4" s="44"/>
      <c r="H4" s="44"/>
      <c r="I4" s="44"/>
      <c r="J4" s="44"/>
      <c r="K4" s="33" t="s">
        <v>160</v>
      </c>
      <c r="L4" s="33" t="s">
        <v>161</v>
      </c>
      <c r="M4" s="33" t="s">
        <v>162</v>
      </c>
    </row>
    <row r="5" spans="1:13" s="5" customFormat="1" ht="11.25">
      <c r="A5" s="4">
        <v>1</v>
      </c>
      <c r="B5" s="4">
        <v>2</v>
      </c>
      <c r="C5" s="27">
        <v>3</v>
      </c>
      <c r="D5" s="27">
        <v>4</v>
      </c>
      <c r="E5" s="27">
        <v>5</v>
      </c>
      <c r="F5" s="4">
        <v>6</v>
      </c>
      <c r="G5" s="27">
        <v>7</v>
      </c>
      <c r="H5" s="27">
        <v>8</v>
      </c>
      <c r="I5" s="4">
        <v>9</v>
      </c>
      <c r="J5" s="7">
        <v>10</v>
      </c>
      <c r="K5" s="6">
        <v>11</v>
      </c>
      <c r="L5" s="4">
        <v>12</v>
      </c>
      <c r="M5" s="4">
        <v>13</v>
      </c>
    </row>
    <row r="6" spans="1:13">
      <c r="A6" s="4">
        <v>1</v>
      </c>
      <c r="B6" s="4"/>
      <c r="C6" s="14" t="s">
        <v>2</v>
      </c>
      <c r="D6" s="15" t="s">
        <v>1</v>
      </c>
      <c r="E6" s="15"/>
      <c r="F6" s="14"/>
      <c r="G6" s="11">
        <f>G7+G12+G17+G20+G28+G36+G43+G50+G58</f>
        <v>70876.599999999977</v>
      </c>
      <c r="H6" s="11">
        <f t="shared" ref="H6:M6" si="0">H7+H12+H17+H20+H28+H36+H43+H50+H58</f>
        <v>80422.200000000012</v>
      </c>
      <c r="I6" s="11">
        <f t="shared" si="0"/>
        <v>64080.7</v>
      </c>
      <c r="J6" s="11">
        <f t="shared" si="0"/>
        <v>76104.200000000012</v>
      </c>
      <c r="K6" s="11">
        <f t="shared" si="0"/>
        <v>77706.3</v>
      </c>
      <c r="L6" s="11">
        <f t="shared" si="0"/>
        <v>80491.000000000015</v>
      </c>
      <c r="M6" s="11">
        <f t="shared" si="0"/>
        <v>83389.200000000012</v>
      </c>
    </row>
    <row r="7" spans="1:13" ht="23.25">
      <c r="A7" s="4">
        <v>2</v>
      </c>
      <c r="B7" s="15" t="s">
        <v>3</v>
      </c>
      <c r="C7" s="14" t="s">
        <v>62</v>
      </c>
      <c r="D7" s="15" t="s">
        <v>3</v>
      </c>
      <c r="E7" s="15" t="s">
        <v>132</v>
      </c>
      <c r="F7" s="14" t="s">
        <v>121</v>
      </c>
      <c r="G7" s="11">
        <f>SUM(G8:G11)</f>
        <v>37261.1</v>
      </c>
      <c r="H7" s="11">
        <f>SUM(H8:H11)</f>
        <v>36585.9</v>
      </c>
      <c r="I7" s="10">
        <f>SUM(I8:I11)</f>
        <v>30961.800000000003</v>
      </c>
      <c r="J7" s="10">
        <f>SUM(J8:J11)</f>
        <v>35400</v>
      </c>
      <c r="K7" s="11">
        <f t="shared" ref="K7:M7" si="1">SUM(K8:K11)</f>
        <v>34667</v>
      </c>
      <c r="L7" s="11">
        <f t="shared" ref="L7" si="2">SUM(L8:L11)</f>
        <v>36024</v>
      </c>
      <c r="M7" s="11">
        <f t="shared" si="1"/>
        <v>37481</v>
      </c>
    </row>
    <row r="8" spans="1:13" ht="45.75">
      <c r="A8" s="4">
        <v>3</v>
      </c>
      <c r="B8" s="4"/>
      <c r="C8" s="14" t="s">
        <v>63</v>
      </c>
      <c r="D8" s="15" t="s">
        <v>4</v>
      </c>
      <c r="E8" s="15" t="s">
        <v>132</v>
      </c>
      <c r="F8" s="14" t="s">
        <v>121</v>
      </c>
      <c r="G8" s="11">
        <v>37077</v>
      </c>
      <c r="H8" s="11">
        <v>36408.800000000003</v>
      </c>
      <c r="I8" s="10">
        <v>30828</v>
      </c>
      <c r="J8" s="10">
        <v>35240</v>
      </c>
      <c r="K8" s="9">
        <v>34500</v>
      </c>
      <c r="L8" s="9">
        <v>35850</v>
      </c>
      <c r="M8" s="16">
        <v>37300</v>
      </c>
    </row>
    <row r="9" spans="1:13" ht="68.25">
      <c r="A9" s="4">
        <v>4</v>
      </c>
      <c r="B9" s="4"/>
      <c r="C9" s="14" t="s">
        <v>64</v>
      </c>
      <c r="D9" s="15" t="s">
        <v>5</v>
      </c>
      <c r="E9" s="15" t="s">
        <v>132</v>
      </c>
      <c r="F9" s="14" t="s">
        <v>121</v>
      </c>
      <c r="G9" s="11">
        <v>33.700000000000003</v>
      </c>
      <c r="H9" s="11">
        <v>41.1</v>
      </c>
      <c r="I9" s="10">
        <v>22.9</v>
      </c>
      <c r="J9" s="10">
        <v>20</v>
      </c>
      <c r="K9" s="9">
        <v>21</v>
      </c>
      <c r="L9" s="9">
        <v>22</v>
      </c>
      <c r="M9" s="16">
        <v>23</v>
      </c>
    </row>
    <row r="10" spans="1:13" ht="23.25">
      <c r="A10" s="4">
        <v>5</v>
      </c>
      <c r="B10" s="4"/>
      <c r="C10" s="14" t="s">
        <v>65</v>
      </c>
      <c r="D10" s="15" t="s">
        <v>6</v>
      </c>
      <c r="E10" s="15" t="s">
        <v>132</v>
      </c>
      <c r="F10" s="14" t="s">
        <v>121</v>
      </c>
      <c r="G10" s="11">
        <v>63.3</v>
      </c>
      <c r="H10" s="11">
        <v>67</v>
      </c>
      <c r="I10" s="10">
        <v>65.900000000000006</v>
      </c>
      <c r="J10" s="10">
        <v>86</v>
      </c>
      <c r="K10" s="9">
        <v>90</v>
      </c>
      <c r="L10" s="9">
        <v>94</v>
      </c>
      <c r="M10" s="16">
        <v>98</v>
      </c>
    </row>
    <row r="11" spans="1:13" ht="57">
      <c r="A11" s="4">
        <v>6</v>
      </c>
      <c r="B11" s="4"/>
      <c r="C11" s="14" t="s">
        <v>66</v>
      </c>
      <c r="D11" s="15" t="s">
        <v>7</v>
      </c>
      <c r="E11" s="15" t="s">
        <v>132</v>
      </c>
      <c r="F11" s="14"/>
      <c r="G11" s="11">
        <v>87.1</v>
      </c>
      <c r="H11" s="11">
        <v>69</v>
      </c>
      <c r="I11" s="10">
        <v>45</v>
      </c>
      <c r="J11" s="10">
        <v>54</v>
      </c>
      <c r="K11" s="9">
        <v>56</v>
      </c>
      <c r="L11" s="9">
        <v>58</v>
      </c>
      <c r="M11" s="16">
        <v>60</v>
      </c>
    </row>
    <row r="12" spans="1:13" ht="45.75">
      <c r="A12" s="4">
        <v>7</v>
      </c>
      <c r="B12" s="15" t="s">
        <v>8</v>
      </c>
      <c r="C12" s="14" t="s">
        <v>67</v>
      </c>
      <c r="D12" s="15" t="s">
        <v>8</v>
      </c>
      <c r="E12" s="15" t="s">
        <v>133</v>
      </c>
      <c r="F12" s="14" t="s">
        <v>122</v>
      </c>
      <c r="G12" s="11">
        <f>G13+G14+G15+G16</f>
        <v>6950.7</v>
      </c>
      <c r="H12" s="11">
        <f>H13+H14+H15+H16</f>
        <v>8534.2000000000007</v>
      </c>
      <c r="I12" s="10">
        <f>I13+I14+I15+I16</f>
        <v>6404.5</v>
      </c>
      <c r="J12" s="10">
        <f>J13+J14+J15+J16</f>
        <v>8609.1</v>
      </c>
      <c r="K12" s="11">
        <f t="shared" ref="K12:M12" si="3">K13+K14+K15+K16</f>
        <v>8693.4</v>
      </c>
      <c r="L12" s="11">
        <f t="shared" si="3"/>
        <v>9112</v>
      </c>
      <c r="M12" s="11">
        <f t="shared" si="3"/>
        <v>9476.5</v>
      </c>
    </row>
    <row r="13" spans="1:13" ht="45.75">
      <c r="A13" s="4">
        <v>8</v>
      </c>
      <c r="B13" s="4"/>
      <c r="C13" s="14" t="s">
        <v>68</v>
      </c>
      <c r="D13" s="15" t="s">
        <v>9</v>
      </c>
      <c r="E13" s="15" t="s">
        <v>133</v>
      </c>
      <c r="F13" s="14" t="s">
        <v>122</v>
      </c>
      <c r="G13" s="11">
        <v>3163.8</v>
      </c>
      <c r="H13" s="11">
        <v>3866</v>
      </c>
      <c r="I13" s="10">
        <v>2947.2</v>
      </c>
      <c r="J13" s="10">
        <v>3945</v>
      </c>
      <c r="K13" s="9">
        <v>4007.5</v>
      </c>
      <c r="L13" s="9">
        <v>4194</v>
      </c>
      <c r="M13" s="16">
        <v>4361.8</v>
      </c>
    </row>
    <row r="14" spans="1:13" ht="57">
      <c r="A14" s="4">
        <v>9</v>
      </c>
      <c r="B14" s="4"/>
      <c r="C14" s="14" t="s">
        <v>69</v>
      </c>
      <c r="D14" s="15" t="s">
        <v>10</v>
      </c>
      <c r="E14" s="15" t="s">
        <v>133</v>
      </c>
      <c r="F14" s="14" t="s">
        <v>122</v>
      </c>
      <c r="G14" s="11">
        <v>23.3</v>
      </c>
      <c r="H14" s="11">
        <v>25.6</v>
      </c>
      <c r="I14" s="10">
        <v>20.7</v>
      </c>
      <c r="J14" s="10">
        <v>20.3</v>
      </c>
      <c r="K14" s="9">
        <v>20.100000000000001</v>
      </c>
      <c r="L14" s="9">
        <v>20.7</v>
      </c>
      <c r="M14" s="16">
        <v>21.5</v>
      </c>
    </row>
    <row r="15" spans="1:13" ht="45.75">
      <c r="A15" s="4">
        <v>10</v>
      </c>
      <c r="B15" s="4"/>
      <c r="C15" s="14" t="s">
        <v>70</v>
      </c>
      <c r="D15" s="15" t="s">
        <v>11</v>
      </c>
      <c r="E15" s="15" t="s">
        <v>133</v>
      </c>
      <c r="F15" s="14" t="s">
        <v>122</v>
      </c>
      <c r="G15" s="11">
        <v>4226.8999999999996</v>
      </c>
      <c r="H15" s="11">
        <v>5257.1</v>
      </c>
      <c r="I15" s="10">
        <v>3965.8</v>
      </c>
      <c r="J15" s="10">
        <v>5152.8999999999996</v>
      </c>
      <c r="K15" s="9">
        <v>5220</v>
      </c>
      <c r="L15" s="9">
        <v>5429.6</v>
      </c>
      <c r="M15" s="16">
        <v>5646.8</v>
      </c>
    </row>
    <row r="16" spans="1:13" ht="45.75">
      <c r="A16" s="4">
        <v>11</v>
      </c>
      <c r="B16" s="4"/>
      <c r="C16" s="14" t="s">
        <v>71</v>
      </c>
      <c r="D16" s="15" t="s">
        <v>12</v>
      </c>
      <c r="E16" s="15" t="s">
        <v>133</v>
      </c>
      <c r="F16" s="14" t="s">
        <v>122</v>
      </c>
      <c r="G16" s="11">
        <v>-463.3</v>
      </c>
      <c r="H16" s="11">
        <v>-614.5</v>
      </c>
      <c r="I16" s="10">
        <v>-529.20000000000005</v>
      </c>
      <c r="J16" s="10">
        <v>-509.1</v>
      </c>
      <c r="K16" s="9">
        <v>-554.20000000000005</v>
      </c>
      <c r="L16" s="9">
        <v>-532.29999999999995</v>
      </c>
      <c r="M16" s="16">
        <v>-553.6</v>
      </c>
    </row>
    <row r="17" spans="1:13" ht="23.25">
      <c r="A17" s="4">
        <v>12</v>
      </c>
      <c r="B17" s="15" t="s">
        <v>13</v>
      </c>
      <c r="C17" s="14" t="s">
        <v>72</v>
      </c>
      <c r="D17" s="15" t="s">
        <v>13</v>
      </c>
      <c r="E17" s="15" t="s">
        <v>132</v>
      </c>
      <c r="F17" s="14" t="s">
        <v>123</v>
      </c>
      <c r="G17" s="11">
        <f t="shared" ref="G17:J18" si="4">G18</f>
        <v>1</v>
      </c>
      <c r="H17" s="11">
        <f t="shared" si="4"/>
        <v>3</v>
      </c>
      <c r="I17" s="10">
        <f t="shared" si="4"/>
        <v>18</v>
      </c>
      <c r="J17" s="10">
        <f t="shared" si="4"/>
        <v>0</v>
      </c>
      <c r="K17" s="11">
        <f t="shared" ref="K17:M18" si="5">K18</f>
        <v>0</v>
      </c>
      <c r="L17" s="11">
        <f t="shared" si="5"/>
        <v>0</v>
      </c>
      <c r="M17" s="11">
        <f t="shared" si="5"/>
        <v>0</v>
      </c>
    </row>
    <row r="18" spans="1:13" ht="23.25">
      <c r="A18" s="4">
        <v>13</v>
      </c>
      <c r="B18" s="4"/>
      <c r="C18" s="14" t="s">
        <v>73</v>
      </c>
      <c r="D18" s="15" t="s">
        <v>14</v>
      </c>
      <c r="E18" s="15" t="s">
        <v>132</v>
      </c>
      <c r="F18" s="14" t="s">
        <v>123</v>
      </c>
      <c r="G18" s="11">
        <f>G19</f>
        <v>1</v>
      </c>
      <c r="H18" s="11">
        <f>H19</f>
        <v>3</v>
      </c>
      <c r="I18" s="10">
        <f>I19</f>
        <v>18</v>
      </c>
      <c r="J18" s="10">
        <f t="shared" si="4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</row>
    <row r="19" spans="1:13" ht="23.25">
      <c r="A19" s="4">
        <v>14</v>
      </c>
      <c r="B19" s="4"/>
      <c r="C19" s="14" t="s">
        <v>74</v>
      </c>
      <c r="D19" s="15" t="s">
        <v>14</v>
      </c>
      <c r="E19" s="15" t="s">
        <v>132</v>
      </c>
      <c r="F19" s="14" t="s">
        <v>123</v>
      </c>
      <c r="G19" s="11">
        <v>1</v>
      </c>
      <c r="H19" s="11">
        <v>3</v>
      </c>
      <c r="I19" s="10">
        <v>18</v>
      </c>
      <c r="J19" s="10">
        <v>0</v>
      </c>
      <c r="K19" s="9">
        <v>0</v>
      </c>
      <c r="L19" s="9">
        <v>0</v>
      </c>
      <c r="M19" s="16">
        <v>0</v>
      </c>
    </row>
    <row r="20" spans="1:13" ht="23.25">
      <c r="A20" s="4">
        <v>15</v>
      </c>
      <c r="B20" s="15" t="s">
        <v>15</v>
      </c>
      <c r="C20" s="14" t="s">
        <v>75</v>
      </c>
      <c r="D20" s="15" t="s">
        <v>15</v>
      </c>
      <c r="E20" s="15" t="s">
        <v>132</v>
      </c>
      <c r="F20" s="14" t="s">
        <v>124</v>
      </c>
      <c r="G20" s="11">
        <f>G21+G23</f>
        <v>13034.4</v>
      </c>
      <c r="H20" s="11">
        <f>H21+H23</f>
        <v>12682.9</v>
      </c>
      <c r="I20" s="10">
        <f>I21+I23</f>
        <v>10216.199999999999</v>
      </c>
      <c r="J20" s="10">
        <f>J21+J23</f>
        <v>13421</v>
      </c>
      <c r="K20" s="11">
        <f t="shared" ref="K20:M20" si="6">K21+K23</f>
        <v>14160</v>
      </c>
      <c r="L20" s="11">
        <f t="shared" si="6"/>
        <v>14380</v>
      </c>
      <c r="M20" s="11">
        <f t="shared" si="6"/>
        <v>14620</v>
      </c>
    </row>
    <row r="21" spans="1:13" ht="23.25">
      <c r="A21" s="4">
        <v>16</v>
      </c>
      <c r="B21" s="4"/>
      <c r="C21" s="14" t="s">
        <v>76</v>
      </c>
      <c r="D21" s="15" t="s">
        <v>16</v>
      </c>
      <c r="E21" s="15" t="s">
        <v>132</v>
      </c>
      <c r="F21" s="14" t="s">
        <v>124</v>
      </c>
      <c r="G21" s="11">
        <f>G22</f>
        <v>3145</v>
      </c>
      <c r="H21" s="11">
        <f>H22</f>
        <v>2930</v>
      </c>
      <c r="I21" s="10">
        <f>I22</f>
        <v>1831</v>
      </c>
      <c r="J21" s="10">
        <f>J22</f>
        <v>3437</v>
      </c>
      <c r="K21" s="11">
        <f t="shared" ref="K21:M21" si="7">K22</f>
        <v>4090</v>
      </c>
      <c r="L21" s="11">
        <f t="shared" si="7"/>
        <v>4250</v>
      </c>
      <c r="M21" s="11">
        <f t="shared" si="7"/>
        <v>4420</v>
      </c>
    </row>
    <row r="22" spans="1:13" ht="23.25">
      <c r="A22" s="4">
        <v>17</v>
      </c>
      <c r="B22" s="4"/>
      <c r="C22" s="14" t="s">
        <v>77</v>
      </c>
      <c r="D22" s="15" t="s">
        <v>17</v>
      </c>
      <c r="E22" s="15" t="s">
        <v>132</v>
      </c>
      <c r="F22" s="14" t="s">
        <v>124</v>
      </c>
      <c r="G22" s="11">
        <v>3145</v>
      </c>
      <c r="H22" s="11">
        <v>2930</v>
      </c>
      <c r="I22" s="10">
        <v>1831</v>
      </c>
      <c r="J22" s="10">
        <v>3437</v>
      </c>
      <c r="K22" s="9">
        <v>4090</v>
      </c>
      <c r="L22" s="9">
        <v>4250</v>
      </c>
      <c r="M22" s="16">
        <v>4420</v>
      </c>
    </row>
    <row r="23" spans="1:13" ht="23.25">
      <c r="A23" s="4">
        <v>18</v>
      </c>
      <c r="B23" s="4"/>
      <c r="C23" s="14" t="s">
        <v>78</v>
      </c>
      <c r="D23" s="15" t="s">
        <v>18</v>
      </c>
      <c r="E23" s="15" t="s">
        <v>132</v>
      </c>
      <c r="F23" s="14" t="s">
        <v>124</v>
      </c>
      <c r="G23" s="11">
        <f>G24+G26</f>
        <v>9889.4</v>
      </c>
      <c r="H23" s="11">
        <f>H24+H26</f>
        <v>9752.9</v>
      </c>
      <c r="I23" s="10">
        <f>I24+I26</f>
        <v>8385.1999999999989</v>
      </c>
      <c r="J23" s="10">
        <f>J24+J26</f>
        <v>9984</v>
      </c>
      <c r="K23" s="11">
        <f t="shared" ref="K23:M23" si="8">K24+K26</f>
        <v>10070</v>
      </c>
      <c r="L23" s="11">
        <f t="shared" si="8"/>
        <v>10130</v>
      </c>
      <c r="M23" s="11">
        <f t="shared" si="8"/>
        <v>10200</v>
      </c>
    </row>
    <row r="24" spans="1:13" ht="23.25">
      <c r="A24" s="4">
        <v>19</v>
      </c>
      <c r="B24" s="4"/>
      <c r="C24" s="14" t="s">
        <v>79</v>
      </c>
      <c r="D24" s="15" t="s">
        <v>19</v>
      </c>
      <c r="E24" s="15" t="s">
        <v>132</v>
      </c>
      <c r="F24" s="14" t="s">
        <v>124</v>
      </c>
      <c r="G24" s="11">
        <f>G25</f>
        <v>8593.4</v>
      </c>
      <c r="H24" s="11">
        <f>H25</f>
        <v>8584.4</v>
      </c>
      <c r="I24" s="10">
        <f>I25</f>
        <v>7486.9</v>
      </c>
      <c r="J24" s="10">
        <f>J25</f>
        <v>8331</v>
      </c>
      <c r="K24" s="11">
        <f>K25</f>
        <v>8350</v>
      </c>
      <c r="L24" s="11">
        <f t="shared" ref="L24:M24" si="9">L25</f>
        <v>8350</v>
      </c>
      <c r="M24" s="11">
        <f t="shared" si="9"/>
        <v>8350</v>
      </c>
    </row>
    <row r="25" spans="1:13" ht="23.25">
      <c r="A25" s="4">
        <v>20</v>
      </c>
      <c r="B25" s="4"/>
      <c r="C25" s="14" t="s">
        <v>80</v>
      </c>
      <c r="D25" s="15" t="s">
        <v>20</v>
      </c>
      <c r="E25" s="15" t="s">
        <v>132</v>
      </c>
      <c r="F25" s="14" t="s">
        <v>124</v>
      </c>
      <c r="G25" s="11">
        <v>8593.4</v>
      </c>
      <c r="H25" s="11">
        <v>8584.4</v>
      </c>
      <c r="I25" s="10">
        <v>7486.9</v>
      </c>
      <c r="J25" s="10">
        <v>8331</v>
      </c>
      <c r="K25" s="9">
        <v>8350</v>
      </c>
      <c r="L25" s="9">
        <v>8350</v>
      </c>
      <c r="M25" s="16">
        <v>8350</v>
      </c>
    </row>
    <row r="26" spans="1:13" ht="23.25">
      <c r="A26" s="4">
        <v>21</v>
      </c>
      <c r="B26" s="4"/>
      <c r="C26" s="14" t="s">
        <v>81</v>
      </c>
      <c r="D26" s="15" t="s">
        <v>21</v>
      </c>
      <c r="E26" s="15" t="s">
        <v>132</v>
      </c>
      <c r="F26" s="14" t="s">
        <v>124</v>
      </c>
      <c r="G26" s="11">
        <f>G27</f>
        <v>1296</v>
      </c>
      <c r="H26" s="11">
        <f>H27</f>
        <v>1168.5</v>
      </c>
      <c r="I26" s="10">
        <f>I27</f>
        <v>898.3</v>
      </c>
      <c r="J26" s="10">
        <f>J27</f>
        <v>1653</v>
      </c>
      <c r="K26" s="11">
        <f t="shared" ref="K26:M26" si="10">K27</f>
        <v>1720</v>
      </c>
      <c r="L26" s="11">
        <f t="shared" si="10"/>
        <v>1780</v>
      </c>
      <c r="M26" s="11">
        <f t="shared" si="10"/>
        <v>1850</v>
      </c>
    </row>
    <row r="27" spans="1:13" ht="23.25">
      <c r="A27" s="4">
        <v>22</v>
      </c>
      <c r="B27" s="4"/>
      <c r="C27" s="14" t="s">
        <v>82</v>
      </c>
      <c r="D27" s="15" t="s">
        <v>22</v>
      </c>
      <c r="E27" s="15" t="s">
        <v>132</v>
      </c>
      <c r="F27" s="14" t="s">
        <v>124</v>
      </c>
      <c r="G27" s="11">
        <v>1296</v>
      </c>
      <c r="H27" s="11">
        <v>1168.5</v>
      </c>
      <c r="I27" s="10">
        <v>898.3</v>
      </c>
      <c r="J27" s="10">
        <v>1653</v>
      </c>
      <c r="K27" s="9">
        <v>1720</v>
      </c>
      <c r="L27" s="9">
        <v>1780</v>
      </c>
      <c r="M27" s="16">
        <v>1850</v>
      </c>
    </row>
    <row r="28" spans="1:13" ht="45.75">
      <c r="A28" s="4">
        <v>23</v>
      </c>
      <c r="B28" s="15" t="s">
        <v>23</v>
      </c>
      <c r="C28" s="14" t="s">
        <v>83</v>
      </c>
      <c r="D28" s="15" t="s">
        <v>23</v>
      </c>
      <c r="E28" s="15" t="s">
        <v>134</v>
      </c>
      <c r="F28" s="14"/>
      <c r="G28" s="11">
        <f>G29+G33</f>
        <v>9041.9</v>
      </c>
      <c r="H28" s="11">
        <f>H29+H33</f>
        <v>17298.900000000001</v>
      </c>
      <c r="I28" s="10">
        <f>I29+I33</f>
        <v>13766.4</v>
      </c>
      <c r="J28" s="10">
        <f>J29+J33</f>
        <v>15124.2</v>
      </c>
      <c r="K28" s="11">
        <f t="shared" ref="K28:M28" si="11">K29+K33</f>
        <v>17136.7</v>
      </c>
      <c r="L28" s="11">
        <f t="shared" si="11"/>
        <v>17805.099999999999</v>
      </c>
      <c r="M28" s="11">
        <f t="shared" si="11"/>
        <v>18517.3</v>
      </c>
    </row>
    <row r="29" spans="1:13" ht="57">
      <c r="A29" s="4">
        <v>24</v>
      </c>
      <c r="B29" s="4"/>
      <c r="C29" s="14" t="s">
        <v>84</v>
      </c>
      <c r="D29" s="15" t="s">
        <v>24</v>
      </c>
      <c r="E29" s="15" t="s">
        <v>134</v>
      </c>
      <c r="F29" s="14"/>
      <c r="G29" s="11">
        <v>6403.4</v>
      </c>
      <c r="H29" s="11">
        <f t="shared" ref="H29:M29" si="12">H30+H32</f>
        <v>14894.9</v>
      </c>
      <c r="I29" s="11">
        <f t="shared" si="12"/>
        <v>11989.6</v>
      </c>
      <c r="J29" s="11">
        <f t="shared" si="12"/>
        <v>12720.2</v>
      </c>
      <c r="K29" s="11">
        <f t="shared" si="12"/>
        <v>14833</v>
      </c>
      <c r="L29" s="11">
        <f t="shared" si="12"/>
        <v>15411.5</v>
      </c>
      <c r="M29" s="11">
        <f t="shared" si="12"/>
        <v>16028</v>
      </c>
    </row>
    <row r="30" spans="1:13" ht="45.75">
      <c r="A30" s="4">
        <v>25</v>
      </c>
      <c r="B30" s="4"/>
      <c r="C30" s="14" t="s">
        <v>85</v>
      </c>
      <c r="D30" s="15" t="s">
        <v>25</v>
      </c>
      <c r="E30" s="15" t="s">
        <v>134</v>
      </c>
      <c r="F30" s="14" t="s">
        <v>123</v>
      </c>
      <c r="G30" s="11">
        <f t="shared" ref="G30:J30" si="13">G31</f>
        <v>5866.5</v>
      </c>
      <c r="H30" s="11">
        <f t="shared" si="13"/>
        <v>14894.9</v>
      </c>
      <c r="I30" s="10">
        <f t="shared" si="13"/>
        <v>11788.9</v>
      </c>
      <c r="J30" s="10">
        <f t="shared" si="13"/>
        <v>12720.2</v>
      </c>
      <c r="K30" s="11">
        <f t="shared" ref="K30:M30" si="14">K31</f>
        <v>14833</v>
      </c>
      <c r="L30" s="11">
        <f t="shared" si="14"/>
        <v>15411.5</v>
      </c>
      <c r="M30" s="11">
        <f t="shared" si="14"/>
        <v>16028</v>
      </c>
    </row>
    <row r="31" spans="1:13" ht="45.75">
      <c r="A31" s="4">
        <v>26</v>
      </c>
      <c r="B31" s="4"/>
      <c r="C31" s="14" t="s">
        <v>86</v>
      </c>
      <c r="D31" s="15" t="s">
        <v>26</v>
      </c>
      <c r="E31" s="15" t="s">
        <v>134</v>
      </c>
      <c r="F31" s="14" t="s">
        <v>123</v>
      </c>
      <c r="G31" s="11">
        <v>5866.5</v>
      </c>
      <c r="H31" s="11">
        <v>14894.9</v>
      </c>
      <c r="I31" s="10">
        <v>11788.9</v>
      </c>
      <c r="J31" s="10">
        <v>12720.2</v>
      </c>
      <c r="K31" s="24">
        <v>14833</v>
      </c>
      <c r="L31" s="9">
        <v>15411.5</v>
      </c>
      <c r="M31" s="16">
        <v>16028</v>
      </c>
    </row>
    <row r="32" spans="1:13" ht="45.75">
      <c r="A32" s="4">
        <v>27</v>
      </c>
      <c r="B32" s="4"/>
      <c r="C32" s="14" t="s">
        <v>141</v>
      </c>
      <c r="D32" s="15" t="s">
        <v>142</v>
      </c>
      <c r="E32" s="15"/>
      <c r="F32" s="14" t="s">
        <v>124</v>
      </c>
      <c r="G32" s="11">
        <v>536</v>
      </c>
      <c r="H32" s="11"/>
      <c r="I32" s="10">
        <v>200.7</v>
      </c>
      <c r="J32" s="10"/>
      <c r="K32" s="24"/>
      <c r="L32" s="9"/>
      <c r="M32" s="16"/>
    </row>
    <row r="33" spans="1:13" ht="45.75">
      <c r="A33" s="4">
        <v>28</v>
      </c>
      <c r="B33" s="4"/>
      <c r="C33" s="14" t="s">
        <v>87</v>
      </c>
      <c r="D33" s="15" t="s">
        <v>27</v>
      </c>
      <c r="E33" s="15" t="s">
        <v>134</v>
      </c>
      <c r="F33" s="14" t="s">
        <v>124</v>
      </c>
      <c r="G33" s="11">
        <f t="shared" ref="G33:J34" si="15">G34</f>
        <v>2638.5</v>
      </c>
      <c r="H33" s="11">
        <f t="shared" si="15"/>
        <v>2404</v>
      </c>
      <c r="I33" s="10">
        <f t="shared" si="15"/>
        <v>1776.8</v>
      </c>
      <c r="J33" s="10">
        <f t="shared" si="15"/>
        <v>2404</v>
      </c>
      <c r="K33" s="11">
        <f t="shared" ref="K33:M34" si="16">K34</f>
        <v>2303.6999999999998</v>
      </c>
      <c r="L33" s="11">
        <f t="shared" si="16"/>
        <v>2393.6</v>
      </c>
      <c r="M33" s="11">
        <f t="shared" si="16"/>
        <v>2489.3000000000002</v>
      </c>
    </row>
    <row r="34" spans="1:13" ht="45.75">
      <c r="A34" s="4">
        <v>29</v>
      </c>
      <c r="B34" s="4"/>
      <c r="C34" s="14" t="s">
        <v>88</v>
      </c>
      <c r="D34" s="15" t="s">
        <v>28</v>
      </c>
      <c r="E34" s="15" t="s">
        <v>134</v>
      </c>
      <c r="F34" s="14" t="s">
        <v>124</v>
      </c>
      <c r="G34" s="11">
        <f t="shared" si="15"/>
        <v>2638.5</v>
      </c>
      <c r="H34" s="11">
        <f t="shared" si="15"/>
        <v>2404</v>
      </c>
      <c r="I34" s="10">
        <f t="shared" si="15"/>
        <v>1776.8</v>
      </c>
      <c r="J34" s="10">
        <f t="shared" si="15"/>
        <v>2404</v>
      </c>
      <c r="K34" s="11">
        <f t="shared" si="16"/>
        <v>2303.6999999999998</v>
      </c>
      <c r="L34" s="11">
        <f t="shared" si="16"/>
        <v>2393.6</v>
      </c>
      <c r="M34" s="11">
        <f t="shared" si="16"/>
        <v>2489.3000000000002</v>
      </c>
    </row>
    <row r="35" spans="1:13" ht="45.75">
      <c r="A35" s="4">
        <v>30</v>
      </c>
      <c r="B35" s="4"/>
      <c r="C35" s="14" t="s">
        <v>89</v>
      </c>
      <c r="D35" s="15" t="s">
        <v>29</v>
      </c>
      <c r="E35" s="15" t="s">
        <v>134</v>
      </c>
      <c r="F35" s="14" t="s">
        <v>124</v>
      </c>
      <c r="G35" s="11">
        <v>2638.5</v>
      </c>
      <c r="H35" s="11">
        <v>2404</v>
      </c>
      <c r="I35" s="10">
        <v>1776.8</v>
      </c>
      <c r="J35" s="10">
        <v>2404</v>
      </c>
      <c r="K35" s="9">
        <v>2303.6999999999998</v>
      </c>
      <c r="L35" s="9">
        <v>2393.6</v>
      </c>
      <c r="M35" s="16">
        <v>2489.3000000000002</v>
      </c>
    </row>
    <row r="36" spans="1:13" ht="34.5">
      <c r="A36" s="4">
        <v>31</v>
      </c>
      <c r="B36" s="15" t="s">
        <v>30</v>
      </c>
      <c r="C36" s="14" t="s">
        <v>90</v>
      </c>
      <c r="D36" s="15" t="s">
        <v>30</v>
      </c>
      <c r="E36" s="15" t="s">
        <v>134</v>
      </c>
      <c r="F36" s="14" t="s">
        <v>124</v>
      </c>
      <c r="G36" s="11">
        <f>G37+G40</f>
        <v>3323.4</v>
      </c>
      <c r="H36" s="11">
        <f>H37+H40</f>
        <v>3489.6</v>
      </c>
      <c r="I36" s="10">
        <f>I37+I40</f>
        <v>1383.1</v>
      </c>
      <c r="J36" s="10">
        <f>J37+J40</f>
        <v>1939.6</v>
      </c>
      <c r="K36" s="11">
        <f t="shared" ref="K36:M36" si="17">K37+K40</f>
        <v>1956.3</v>
      </c>
      <c r="L36" s="11">
        <f t="shared" si="17"/>
        <v>2034.1</v>
      </c>
      <c r="M36" s="11">
        <f t="shared" si="17"/>
        <v>2113.1</v>
      </c>
    </row>
    <row r="37" spans="1:13" ht="34.5">
      <c r="A37" s="4">
        <v>32</v>
      </c>
      <c r="B37" s="4"/>
      <c r="C37" s="14" t="s">
        <v>91</v>
      </c>
      <c r="D37" s="15" t="s">
        <v>31</v>
      </c>
      <c r="E37" s="15" t="s">
        <v>134</v>
      </c>
      <c r="F37" s="14" t="s">
        <v>124</v>
      </c>
      <c r="G37" s="11">
        <f t="shared" ref="G37:J38" si="18">G38</f>
        <v>3083.3</v>
      </c>
      <c r="H37" s="11">
        <f t="shared" si="18"/>
        <v>3050</v>
      </c>
      <c r="I37" s="10">
        <f t="shared" si="18"/>
        <v>1107.8</v>
      </c>
      <c r="J37" s="10">
        <f t="shared" si="18"/>
        <v>1500</v>
      </c>
      <c r="K37" s="11">
        <f t="shared" ref="K37:M38" si="19">K38</f>
        <v>1500</v>
      </c>
      <c r="L37" s="11">
        <f t="shared" si="19"/>
        <v>1560</v>
      </c>
      <c r="M37" s="11">
        <f t="shared" si="19"/>
        <v>1620</v>
      </c>
    </row>
    <row r="38" spans="1:13" ht="34.5">
      <c r="A38" s="4">
        <v>33</v>
      </c>
      <c r="B38" s="4"/>
      <c r="C38" s="14" t="s">
        <v>92</v>
      </c>
      <c r="D38" s="15" t="s">
        <v>32</v>
      </c>
      <c r="E38" s="15" t="s">
        <v>134</v>
      </c>
      <c r="F38" s="14" t="s">
        <v>124</v>
      </c>
      <c r="G38" s="11">
        <f t="shared" si="18"/>
        <v>3083.3</v>
      </c>
      <c r="H38" s="11">
        <f t="shared" si="18"/>
        <v>3050</v>
      </c>
      <c r="I38" s="10">
        <f t="shared" si="18"/>
        <v>1107.8</v>
      </c>
      <c r="J38" s="10">
        <f t="shared" si="18"/>
        <v>1500</v>
      </c>
      <c r="K38" s="11">
        <f t="shared" si="19"/>
        <v>1500</v>
      </c>
      <c r="L38" s="11">
        <f t="shared" si="19"/>
        <v>1560</v>
      </c>
      <c r="M38" s="11">
        <f t="shared" si="19"/>
        <v>1620</v>
      </c>
    </row>
    <row r="39" spans="1:13" ht="34.5">
      <c r="A39" s="4">
        <v>34</v>
      </c>
      <c r="B39" s="4"/>
      <c r="C39" s="14" t="s">
        <v>93</v>
      </c>
      <c r="D39" s="15" t="s">
        <v>33</v>
      </c>
      <c r="E39" s="15" t="s">
        <v>134</v>
      </c>
      <c r="F39" s="14" t="s">
        <v>124</v>
      </c>
      <c r="G39" s="11">
        <v>3083.3</v>
      </c>
      <c r="H39" s="11">
        <v>3050</v>
      </c>
      <c r="I39" s="10">
        <v>1107.8</v>
      </c>
      <c r="J39" s="10">
        <v>1500</v>
      </c>
      <c r="K39" s="9">
        <v>1500</v>
      </c>
      <c r="L39" s="9">
        <v>1560</v>
      </c>
      <c r="M39" s="16">
        <v>1620</v>
      </c>
    </row>
    <row r="40" spans="1:13" ht="34.5">
      <c r="A40" s="4">
        <v>35</v>
      </c>
      <c r="B40" s="4"/>
      <c r="C40" s="14" t="s">
        <v>94</v>
      </c>
      <c r="D40" s="15" t="s">
        <v>34</v>
      </c>
      <c r="E40" s="15" t="s">
        <v>134</v>
      </c>
      <c r="F40" s="14" t="s">
        <v>124</v>
      </c>
      <c r="G40" s="11">
        <f t="shared" ref="G40:J41" si="20">G41</f>
        <v>240.1</v>
      </c>
      <c r="H40" s="11">
        <f t="shared" si="20"/>
        <v>439.6</v>
      </c>
      <c r="I40" s="10">
        <f t="shared" si="20"/>
        <v>275.3</v>
      </c>
      <c r="J40" s="10">
        <f t="shared" si="20"/>
        <v>439.6</v>
      </c>
      <c r="K40" s="11">
        <f t="shared" ref="K40:M41" si="21">K41</f>
        <v>456.3</v>
      </c>
      <c r="L40" s="11">
        <f t="shared" si="21"/>
        <v>474.1</v>
      </c>
      <c r="M40" s="11">
        <f t="shared" si="21"/>
        <v>493.1</v>
      </c>
    </row>
    <row r="41" spans="1:13" ht="34.5">
      <c r="A41" s="4">
        <v>36</v>
      </c>
      <c r="B41" s="4"/>
      <c r="C41" s="14" t="s">
        <v>95</v>
      </c>
      <c r="D41" s="15" t="s">
        <v>35</v>
      </c>
      <c r="E41" s="15" t="s">
        <v>134</v>
      </c>
      <c r="F41" s="14" t="s">
        <v>124</v>
      </c>
      <c r="G41" s="11">
        <f t="shared" si="20"/>
        <v>240.1</v>
      </c>
      <c r="H41" s="11">
        <f t="shared" si="20"/>
        <v>439.6</v>
      </c>
      <c r="I41" s="10">
        <f t="shared" si="20"/>
        <v>275.3</v>
      </c>
      <c r="J41" s="10">
        <f t="shared" si="20"/>
        <v>439.6</v>
      </c>
      <c r="K41" s="11">
        <f t="shared" si="21"/>
        <v>456.3</v>
      </c>
      <c r="L41" s="11">
        <f t="shared" si="21"/>
        <v>474.1</v>
      </c>
      <c r="M41" s="11">
        <f t="shared" si="21"/>
        <v>493.1</v>
      </c>
    </row>
    <row r="42" spans="1:13" ht="34.5">
      <c r="A42" s="4">
        <v>37</v>
      </c>
      <c r="B42" s="4"/>
      <c r="C42" s="14" t="s">
        <v>96</v>
      </c>
      <c r="D42" s="15" t="s">
        <v>36</v>
      </c>
      <c r="E42" s="15" t="s">
        <v>134</v>
      </c>
      <c r="F42" s="14" t="s">
        <v>124</v>
      </c>
      <c r="G42" s="11">
        <v>240.1</v>
      </c>
      <c r="H42" s="11">
        <v>439.6</v>
      </c>
      <c r="I42" s="10">
        <v>275.3</v>
      </c>
      <c r="J42" s="10">
        <v>439.6</v>
      </c>
      <c r="K42" s="9">
        <v>456.3</v>
      </c>
      <c r="L42" s="9">
        <v>474.1</v>
      </c>
      <c r="M42" s="16">
        <v>493.1</v>
      </c>
    </row>
    <row r="43" spans="1:13" ht="34.5">
      <c r="A43" s="4">
        <v>38</v>
      </c>
      <c r="B43" s="15" t="s">
        <v>37</v>
      </c>
      <c r="C43" s="14" t="s">
        <v>97</v>
      </c>
      <c r="D43" s="15" t="s">
        <v>37</v>
      </c>
      <c r="E43" s="15" t="s">
        <v>134</v>
      </c>
      <c r="F43" s="14"/>
      <c r="G43" s="11">
        <f>G44+G47</f>
        <v>997</v>
      </c>
      <c r="H43" s="11">
        <f>H44+H47</f>
        <v>1542.5</v>
      </c>
      <c r="I43" s="10">
        <f>I44+I47</f>
        <v>1113.7</v>
      </c>
      <c r="J43" s="10">
        <f>J44+J47</f>
        <v>1542.5</v>
      </c>
      <c r="K43" s="11">
        <f t="shared" ref="K43:M43" si="22">K44+K47</f>
        <v>1021.9</v>
      </c>
      <c r="L43" s="11">
        <f t="shared" si="22"/>
        <v>1061.8</v>
      </c>
      <c r="M43" s="11">
        <f t="shared" si="22"/>
        <v>1104.3</v>
      </c>
    </row>
    <row r="44" spans="1:13" ht="45.75">
      <c r="A44" s="4">
        <v>39</v>
      </c>
      <c r="B44" s="4"/>
      <c r="C44" s="14" t="s">
        <v>98</v>
      </c>
      <c r="D44" s="15" t="s">
        <v>38</v>
      </c>
      <c r="E44" s="15" t="s">
        <v>134</v>
      </c>
      <c r="F44" s="14" t="s">
        <v>124</v>
      </c>
      <c r="G44" s="11">
        <f t="shared" ref="G44:J45" si="23">G45</f>
        <v>0</v>
      </c>
      <c r="H44" s="11">
        <f t="shared" si="23"/>
        <v>0</v>
      </c>
      <c r="I44" s="10">
        <f t="shared" si="23"/>
        <v>0</v>
      </c>
      <c r="J44" s="10">
        <f t="shared" si="23"/>
        <v>0</v>
      </c>
      <c r="K44" s="11">
        <f t="shared" ref="K44:M45" si="24">K45</f>
        <v>0</v>
      </c>
      <c r="L44" s="11">
        <f t="shared" si="24"/>
        <v>0</v>
      </c>
      <c r="M44" s="11">
        <f t="shared" si="24"/>
        <v>0</v>
      </c>
    </row>
    <row r="45" spans="1:13" ht="56.25">
      <c r="A45" s="4">
        <v>40</v>
      </c>
      <c r="B45" s="4"/>
      <c r="C45" s="14" t="s">
        <v>99</v>
      </c>
      <c r="D45" s="28" t="s">
        <v>39</v>
      </c>
      <c r="E45" s="15" t="s">
        <v>134</v>
      </c>
      <c r="F45" s="14" t="s">
        <v>124</v>
      </c>
      <c r="G45" s="11">
        <f t="shared" si="23"/>
        <v>0</v>
      </c>
      <c r="H45" s="11">
        <f t="shared" si="23"/>
        <v>0</v>
      </c>
      <c r="I45" s="10">
        <f t="shared" si="23"/>
        <v>0</v>
      </c>
      <c r="J45" s="10">
        <f t="shared" si="23"/>
        <v>0</v>
      </c>
      <c r="K45" s="11">
        <f t="shared" si="24"/>
        <v>0</v>
      </c>
      <c r="L45" s="11">
        <f t="shared" si="24"/>
        <v>0</v>
      </c>
      <c r="M45" s="11">
        <f t="shared" si="24"/>
        <v>0</v>
      </c>
    </row>
    <row r="46" spans="1:13" ht="56.25">
      <c r="A46" s="4">
        <v>41</v>
      </c>
      <c r="B46" s="4"/>
      <c r="C46" s="14" t="s">
        <v>100</v>
      </c>
      <c r="D46" s="28" t="s">
        <v>40</v>
      </c>
      <c r="E46" s="15" t="s">
        <v>134</v>
      </c>
      <c r="F46" s="14" t="s">
        <v>124</v>
      </c>
      <c r="G46" s="11">
        <v>0</v>
      </c>
      <c r="H46" s="11">
        <v>0</v>
      </c>
      <c r="I46" s="10"/>
      <c r="J46" s="10"/>
      <c r="K46" s="10"/>
      <c r="L46" s="10"/>
      <c r="M46" s="11"/>
    </row>
    <row r="47" spans="1:13" ht="34.5">
      <c r="A47" s="4">
        <v>42</v>
      </c>
      <c r="B47" s="4"/>
      <c r="C47" s="14" t="s">
        <v>101</v>
      </c>
      <c r="D47" s="28" t="s">
        <v>41</v>
      </c>
      <c r="E47" s="15" t="s">
        <v>134</v>
      </c>
      <c r="F47" s="14" t="s">
        <v>123</v>
      </c>
      <c r="G47" s="11">
        <f t="shared" ref="G47:J48" si="25">G48</f>
        <v>997</v>
      </c>
      <c r="H47" s="11">
        <f t="shared" si="25"/>
        <v>1542.5</v>
      </c>
      <c r="I47" s="10">
        <f t="shared" si="25"/>
        <v>1113.7</v>
      </c>
      <c r="J47" s="10">
        <f t="shared" si="25"/>
        <v>1542.5</v>
      </c>
      <c r="K47" s="11">
        <f t="shared" ref="K47:M48" si="26">K48</f>
        <v>1021.9</v>
      </c>
      <c r="L47" s="11">
        <f t="shared" si="26"/>
        <v>1061.8</v>
      </c>
      <c r="M47" s="11">
        <f t="shared" si="26"/>
        <v>1104.3</v>
      </c>
    </row>
    <row r="48" spans="1:13" ht="34.5">
      <c r="A48" s="4">
        <v>43</v>
      </c>
      <c r="B48" s="4"/>
      <c r="C48" s="14" t="s">
        <v>102</v>
      </c>
      <c r="D48" s="28" t="s">
        <v>42</v>
      </c>
      <c r="E48" s="15" t="s">
        <v>134</v>
      </c>
      <c r="F48" s="14" t="s">
        <v>123</v>
      </c>
      <c r="G48" s="11">
        <f t="shared" si="25"/>
        <v>997</v>
      </c>
      <c r="H48" s="11">
        <f t="shared" si="25"/>
        <v>1542.5</v>
      </c>
      <c r="I48" s="10">
        <f t="shared" si="25"/>
        <v>1113.7</v>
      </c>
      <c r="J48" s="10">
        <f t="shared" si="25"/>
        <v>1542.5</v>
      </c>
      <c r="K48" s="11">
        <f t="shared" si="26"/>
        <v>1021.9</v>
      </c>
      <c r="L48" s="11">
        <f t="shared" si="26"/>
        <v>1061.8</v>
      </c>
      <c r="M48" s="11">
        <f t="shared" si="26"/>
        <v>1104.3</v>
      </c>
    </row>
    <row r="49" spans="1:13" ht="34.5">
      <c r="A49" s="4">
        <v>44</v>
      </c>
      <c r="B49" s="4"/>
      <c r="C49" s="14" t="s">
        <v>103</v>
      </c>
      <c r="D49" s="28" t="s">
        <v>43</v>
      </c>
      <c r="E49" s="15" t="s">
        <v>134</v>
      </c>
      <c r="F49" s="14" t="s">
        <v>123</v>
      </c>
      <c r="G49" s="11">
        <v>997</v>
      </c>
      <c r="H49" s="11">
        <v>1542.5</v>
      </c>
      <c r="I49" s="10">
        <v>1113.7</v>
      </c>
      <c r="J49" s="10">
        <v>1542.5</v>
      </c>
      <c r="K49" s="9">
        <v>1021.9</v>
      </c>
      <c r="L49" s="9">
        <v>1061.8</v>
      </c>
      <c r="M49" s="16">
        <v>1104.3</v>
      </c>
    </row>
    <row r="50" spans="1:13" ht="34.5">
      <c r="A50" s="4">
        <v>45</v>
      </c>
      <c r="B50" s="28" t="s">
        <v>44</v>
      </c>
      <c r="C50" s="14" t="s">
        <v>104</v>
      </c>
      <c r="D50" s="28" t="s">
        <v>44</v>
      </c>
      <c r="E50" s="15" t="s">
        <v>134</v>
      </c>
      <c r="F50" s="14" t="s">
        <v>124</v>
      </c>
      <c r="G50" s="11">
        <f>G51+G53+G54+G56</f>
        <v>265.2</v>
      </c>
      <c r="H50" s="11">
        <f t="shared" ref="H50:M50" si="27">H51+H53+H54+H56</f>
        <v>285.2</v>
      </c>
      <c r="I50" s="11">
        <f t="shared" si="27"/>
        <v>75.400000000000006</v>
      </c>
      <c r="J50" s="11">
        <f t="shared" si="27"/>
        <v>67.8</v>
      </c>
      <c r="K50" s="11">
        <f t="shared" si="27"/>
        <v>71</v>
      </c>
      <c r="L50" s="11">
        <f t="shared" si="27"/>
        <v>74</v>
      </c>
      <c r="M50" s="11">
        <f t="shared" si="27"/>
        <v>77</v>
      </c>
    </row>
    <row r="51" spans="1:13" ht="34.5">
      <c r="A51" s="4">
        <v>46</v>
      </c>
      <c r="B51" s="4"/>
      <c r="C51" s="14" t="s">
        <v>105</v>
      </c>
      <c r="D51" s="28" t="s">
        <v>45</v>
      </c>
      <c r="E51" s="15" t="s">
        <v>134</v>
      </c>
      <c r="F51" s="14" t="s">
        <v>124</v>
      </c>
      <c r="G51" s="11">
        <f>G52</f>
        <v>0</v>
      </c>
      <c r="H51" s="11">
        <f>H52</f>
        <v>0</v>
      </c>
      <c r="I51" s="10">
        <f>I52</f>
        <v>0</v>
      </c>
      <c r="J51" s="10">
        <f>J52</f>
        <v>0</v>
      </c>
      <c r="K51" s="11">
        <f t="shared" ref="K51:M51" si="28">K52</f>
        <v>0</v>
      </c>
      <c r="L51" s="11">
        <f t="shared" si="28"/>
        <v>0</v>
      </c>
      <c r="M51" s="11">
        <f t="shared" si="28"/>
        <v>0</v>
      </c>
    </row>
    <row r="52" spans="1:13" ht="45">
      <c r="A52" s="4">
        <v>47</v>
      </c>
      <c r="B52" s="4"/>
      <c r="C52" s="14" t="s">
        <v>106</v>
      </c>
      <c r="D52" s="28" t="s">
        <v>46</v>
      </c>
      <c r="E52" s="15" t="s">
        <v>134</v>
      </c>
      <c r="F52" s="14" t="s">
        <v>124</v>
      </c>
      <c r="G52" s="11">
        <v>0</v>
      </c>
      <c r="H52" s="11">
        <v>0</v>
      </c>
      <c r="I52" s="10">
        <v>0</v>
      </c>
      <c r="J52" s="10">
        <v>0</v>
      </c>
      <c r="K52" s="9">
        <v>0</v>
      </c>
      <c r="L52" s="9">
        <v>0</v>
      </c>
      <c r="M52" s="16">
        <v>0</v>
      </c>
    </row>
    <row r="53" spans="1:13" ht="45">
      <c r="A53" s="4">
        <v>48</v>
      </c>
      <c r="B53" s="4"/>
      <c r="C53" s="14" t="s">
        <v>107</v>
      </c>
      <c r="D53" s="28" t="s">
        <v>49</v>
      </c>
      <c r="E53" s="15" t="s">
        <v>134</v>
      </c>
      <c r="F53" s="14" t="s">
        <v>124</v>
      </c>
      <c r="G53" s="11">
        <v>41</v>
      </c>
      <c r="H53" s="11">
        <v>49.2</v>
      </c>
      <c r="I53" s="10">
        <v>11</v>
      </c>
      <c r="J53" s="10">
        <v>15</v>
      </c>
      <c r="K53" s="9">
        <v>16</v>
      </c>
      <c r="L53" s="9">
        <v>17</v>
      </c>
      <c r="M53" s="16">
        <v>18</v>
      </c>
    </row>
    <row r="54" spans="1:13" ht="34.5">
      <c r="A54" s="4">
        <v>49</v>
      </c>
      <c r="B54" s="4"/>
      <c r="C54" s="14" t="s">
        <v>108</v>
      </c>
      <c r="D54" s="28" t="s">
        <v>47</v>
      </c>
      <c r="E54" s="15" t="s">
        <v>134</v>
      </c>
      <c r="F54" s="14" t="s">
        <v>124</v>
      </c>
      <c r="G54" s="11">
        <f>G55</f>
        <v>146</v>
      </c>
      <c r="H54" s="11">
        <f>H55</f>
        <v>152</v>
      </c>
      <c r="I54" s="10">
        <f>I55</f>
        <v>54.4</v>
      </c>
      <c r="J54" s="10">
        <f>J55</f>
        <v>39.799999999999997</v>
      </c>
      <c r="K54" s="11">
        <f t="shared" ref="K54:M54" si="29">K55</f>
        <v>41</v>
      </c>
      <c r="L54" s="11">
        <f t="shared" si="29"/>
        <v>42</v>
      </c>
      <c r="M54" s="11">
        <f t="shared" si="29"/>
        <v>43</v>
      </c>
    </row>
    <row r="55" spans="1:13" ht="34.5">
      <c r="A55" s="4">
        <v>50</v>
      </c>
      <c r="B55" s="4"/>
      <c r="C55" s="14" t="s">
        <v>109</v>
      </c>
      <c r="D55" s="22" t="s">
        <v>48</v>
      </c>
      <c r="E55" s="15" t="s">
        <v>134</v>
      </c>
      <c r="F55" s="14" t="s">
        <v>124</v>
      </c>
      <c r="G55" s="11">
        <v>146</v>
      </c>
      <c r="H55" s="11">
        <v>152</v>
      </c>
      <c r="I55" s="10">
        <v>54.4</v>
      </c>
      <c r="J55" s="10">
        <v>39.799999999999997</v>
      </c>
      <c r="K55" s="9">
        <v>41</v>
      </c>
      <c r="L55" s="9">
        <v>42</v>
      </c>
      <c r="M55" s="16">
        <v>43</v>
      </c>
    </row>
    <row r="56" spans="1:13" ht="34.5">
      <c r="A56" s="4">
        <v>51</v>
      </c>
      <c r="B56" s="4"/>
      <c r="C56" s="29" t="s">
        <v>110</v>
      </c>
      <c r="D56" s="13" t="s">
        <v>57</v>
      </c>
      <c r="E56" s="15" t="s">
        <v>134</v>
      </c>
      <c r="F56" s="14" t="s">
        <v>124</v>
      </c>
      <c r="G56" s="11">
        <f>G57</f>
        <v>78.2</v>
      </c>
      <c r="H56" s="12">
        <f>H57</f>
        <v>84</v>
      </c>
      <c r="I56" s="12">
        <f>I57</f>
        <v>10</v>
      </c>
      <c r="J56" s="12">
        <f t="shared" ref="J56:M56" si="30">J57</f>
        <v>13</v>
      </c>
      <c r="K56" s="12">
        <f t="shared" si="30"/>
        <v>14</v>
      </c>
      <c r="L56" s="12">
        <f t="shared" si="30"/>
        <v>15</v>
      </c>
      <c r="M56" s="11">
        <f t="shared" si="30"/>
        <v>16</v>
      </c>
    </row>
    <row r="57" spans="1:13" ht="34.5">
      <c r="A57" s="4">
        <v>52</v>
      </c>
      <c r="B57" s="4"/>
      <c r="C57" s="29" t="s">
        <v>111</v>
      </c>
      <c r="D57" s="13" t="s">
        <v>58</v>
      </c>
      <c r="E57" s="15" t="s">
        <v>134</v>
      </c>
      <c r="F57" s="14" t="s">
        <v>124</v>
      </c>
      <c r="G57" s="11">
        <v>78.2</v>
      </c>
      <c r="H57" s="11">
        <v>84</v>
      </c>
      <c r="I57" s="11">
        <v>10</v>
      </c>
      <c r="J57" s="11">
        <v>13</v>
      </c>
      <c r="K57" s="9">
        <v>14</v>
      </c>
      <c r="L57" s="9">
        <v>15</v>
      </c>
      <c r="M57" s="16">
        <v>16</v>
      </c>
    </row>
    <row r="58" spans="1:13" ht="34.5">
      <c r="A58" s="4">
        <v>53</v>
      </c>
      <c r="B58" s="4"/>
      <c r="C58" s="14" t="s">
        <v>112</v>
      </c>
      <c r="D58" s="22" t="s">
        <v>51</v>
      </c>
      <c r="E58" s="15" t="s">
        <v>134</v>
      </c>
      <c r="F58" s="14" t="s">
        <v>124</v>
      </c>
      <c r="G58" s="11">
        <v>1.9</v>
      </c>
      <c r="H58" s="11"/>
      <c r="I58" s="11">
        <v>141.6</v>
      </c>
      <c r="J58" s="11"/>
      <c r="K58" s="9"/>
      <c r="L58" s="9"/>
      <c r="M58" s="16"/>
    </row>
    <row r="59" spans="1:13" ht="34.5">
      <c r="A59" s="4">
        <v>54</v>
      </c>
      <c r="B59" s="13" t="s">
        <v>52</v>
      </c>
      <c r="C59" s="29" t="s">
        <v>113</v>
      </c>
      <c r="D59" s="13" t="s">
        <v>52</v>
      </c>
      <c r="E59" s="15" t="s">
        <v>134</v>
      </c>
      <c r="F59" s="14" t="s">
        <v>124</v>
      </c>
      <c r="G59" s="17">
        <f>G60+G61+G62+G67+G68+G65+G66</f>
        <v>221818.3</v>
      </c>
      <c r="H59" s="17">
        <f>H60+H61+H62+H65+H66+H68+H67</f>
        <v>191586.5</v>
      </c>
      <c r="I59" s="17">
        <f t="shared" ref="I59:M59" si="31">I60+I61+I62+I65+I66+I68+I67</f>
        <v>95300.1</v>
      </c>
      <c r="J59" s="17">
        <f t="shared" si="31"/>
        <v>203783.9</v>
      </c>
      <c r="K59" s="17">
        <f t="shared" si="31"/>
        <v>69831.399999999994</v>
      </c>
      <c r="L59" s="17">
        <f t="shared" si="31"/>
        <v>58228.800000000003</v>
      </c>
      <c r="M59" s="17">
        <f t="shared" si="31"/>
        <v>53288.200000000004</v>
      </c>
    </row>
    <row r="60" spans="1:13" ht="34.5">
      <c r="A60" s="4">
        <v>55</v>
      </c>
      <c r="B60" s="4"/>
      <c r="C60" s="29" t="s">
        <v>114</v>
      </c>
      <c r="D60" s="13" t="s">
        <v>53</v>
      </c>
      <c r="E60" s="15" t="s">
        <v>134</v>
      </c>
      <c r="F60" s="14" t="s">
        <v>124</v>
      </c>
      <c r="G60" s="23">
        <v>58508</v>
      </c>
      <c r="H60" s="23">
        <v>40109.5</v>
      </c>
      <c r="I60" s="23">
        <v>33086.699999999997</v>
      </c>
      <c r="J60" s="23">
        <v>52306.9</v>
      </c>
      <c r="K60" s="23">
        <v>34737</v>
      </c>
      <c r="L60" s="23">
        <v>27884</v>
      </c>
      <c r="M60" s="23">
        <v>22955</v>
      </c>
    </row>
    <row r="61" spans="1:13" ht="34.5">
      <c r="A61" s="4">
        <v>56</v>
      </c>
      <c r="B61" s="4"/>
      <c r="C61" s="14" t="s">
        <v>144</v>
      </c>
      <c r="D61" s="20" t="s">
        <v>143</v>
      </c>
      <c r="E61" s="15" t="s">
        <v>134</v>
      </c>
      <c r="F61" s="14" t="s">
        <v>124</v>
      </c>
      <c r="G61" s="18">
        <v>162066</v>
      </c>
      <c r="H61" s="18">
        <v>100770.9</v>
      </c>
      <c r="I61" s="18">
        <v>41953.8</v>
      </c>
      <c r="J61" s="18">
        <v>100770.9</v>
      </c>
      <c r="K61" s="18">
        <v>33370.400000000001</v>
      </c>
      <c r="L61" s="18">
        <v>28535.3</v>
      </c>
      <c r="M61" s="18">
        <v>28535.3</v>
      </c>
    </row>
    <row r="62" spans="1:13" ht="34.5">
      <c r="A62" s="4">
        <v>57</v>
      </c>
      <c r="B62" s="4"/>
      <c r="C62" s="14" t="s">
        <v>115</v>
      </c>
      <c r="D62" s="21" t="s">
        <v>54</v>
      </c>
      <c r="E62" s="15" t="s">
        <v>134</v>
      </c>
      <c r="F62" s="14" t="s">
        <v>124</v>
      </c>
      <c r="G62" s="19">
        <f>G63+G64</f>
        <v>1275.3000000000002</v>
      </c>
      <c r="H62" s="19">
        <f t="shared" ref="H62:I62" si="32">H63+H64</f>
        <v>1714.5</v>
      </c>
      <c r="I62" s="19">
        <f t="shared" si="32"/>
        <v>1304.5</v>
      </c>
      <c r="J62" s="19">
        <f t="shared" ref="J62" si="33">J63+J64</f>
        <v>1714.5</v>
      </c>
      <c r="K62" s="19">
        <f>K63+K64</f>
        <v>1724</v>
      </c>
      <c r="L62" s="19">
        <f t="shared" ref="L62:M62" si="34">L63+L64</f>
        <v>1809.5</v>
      </c>
      <c r="M62" s="19">
        <f t="shared" si="34"/>
        <v>1797.9</v>
      </c>
    </row>
    <row r="63" spans="1:13" ht="34.5">
      <c r="A63" s="4">
        <v>58</v>
      </c>
      <c r="B63" s="4"/>
      <c r="C63" s="14" t="s">
        <v>116</v>
      </c>
      <c r="D63" s="21" t="s">
        <v>56</v>
      </c>
      <c r="E63" s="15" t="s">
        <v>134</v>
      </c>
      <c r="F63" s="14" t="s">
        <v>124</v>
      </c>
      <c r="G63" s="19">
        <v>238.9</v>
      </c>
      <c r="H63" s="18">
        <v>241.2</v>
      </c>
      <c r="I63" s="18">
        <v>181.1</v>
      </c>
      <c r="J63" s="18">
        <v>241.2</v>
      </c>
      <c r="K63" s="18">
        <v>307.5</v>
      </c>
      <c r="L63" s="18">
        <v>307.5</v>
      </c>
      <c r="M63" s="18">
        <v>307.5</v>
      </c>
    </row>
    <row r="64" spans="1:13" ht="34.5">
      <c r="A64" s="4">
        <v>59</v>
      </c>
      <c r="B64" s="4"/>
      <c r="C64" s="14" t="s">
        <v>117</v>
      </c>
      <c r="D64" s="21" t="s">
        <v>55</v>
      </c>
      <c r="E64" s="15" t="s">
        <v>134</v>
      </c>
      <c r="F64" s="14" t="s">
        <v>124</v>
      </c>
      <c r="G64" s="19">
        <v>1036.4000000000001</v>
      </c>
      <c r="H64" s="18">
        <v>1473.3</v>
      </c>
      <c r="I64" s="18">
        <v>1123.4000000000001</v>
      </c>
      <c r="J64" s="18">
        <v>1473.3</v>
      </c>
      <c r="K64" s="18">
        <v>1416.5</v>
      </c>
      <c r="L64" s="18">
        <v>1502</v>
      </c>
      <c r="M64" s="18">
        <v>1490.4</v>
      </c>
    </row>
    <row r="65" spans="1:13" ht="34.5">
      <c r="A65" s="4">
        <v>60</v>
      </c>
      <c r="B65" s="4"/>
      <c r="C65" s="29" t="s">
        <v>118</v>
      </c>
      <c r="D65" s="13" t="s">
        <v>60</v>
      </c>
      <c r="E65" s="15" t="s">
        <v>134</v>
      </c>
      <c r="F65" s="14" t="s">
        <v>124</v>
      </c>
      <c r="G65" s="18"/>
      <c r="H65" s="18">
        <v>3257.1</v>
      </c>
      <c r="I65" s="18">
        <v>3232.5</v>
      </c>
      <c r="J65" s="18">
        <v>3257.1</v>
      </c>
      <c r="K65" s="18"/>
      <c r="L65" s="18"/>
      <c r="M65" s="18"/>
    </row>
    <row r="66" spans="1:13" ht="34.5">
      <c r="A66" s="4">
        <v>61</v>
      </c>
      <c r="B66" s="13" t="s">
        <v>59</v>
      </c>
      <c r="C66" s="29" t="s">
        <v>119</v>
      </c>
      <c r="D66" s="13" t="s">
        <v>59</v>
      </c>
      <c r="E66" s="15" t="s">
        <v>134</v>
      </c>
      <c r="F66" s="14" t="s">
        <v>124</v>
      </c>
      <c r="G66" s="18"/>
      <c r="H66" s="18">
        <v>45737.5</v>
      </c>
      <c r="I66" s="18">
        <v>15725.6</v>
      </c>
      <c r="J66" s="18">
        <v>45737.5</v>
      </c>
      <c r="K66" s="18"/>
      <c r="L66" s="18"/>
      <c r="M66" s="18"/>
    </row>
    <row r="67" spans="1:13" ht="34.5">
      <c r="A67" s="4">
        <v>62</v>
      </c>
      <c r="B67" s="30" t="s">
        <v>131</v>
      </c>
      <c r="C67" s="29"/>
      <c r="D67" s="30" t="s">
        <v>131</v>
      </c>
      <c r="E67" s="15" t="s">
        <v>134</v>
      </c>
      <c r="F67" s="14" t="s">
        <v>124</v>
      </c>
      <c r="G67" s="18"/>
      <c r="H67" s="18">
        <v>-3</v>
      </c>
      <c r="I67" s="18">
        <v>-3</v>
      </c>
      <c r="J67" s="18">
        <v>-3</v>
      </c>
      <c r="K67" s="18"/>
      <c r="L67" s="18"/>
      <c r="M67" s="18"/>
    </row>
    <row r="68" spans="1:13" ht="57">
      <c r="A68" s="4">
        <v>63</v>
      </c>
      <c r="B68" s="13" t="s">
        <v>61</v>
      </c>
      <c r="C68" s="29" t="s">
        <v>120</v>
      </c>
      <c r="D68" s="13" t="s">
        <v>61</v>
      </c>
      <c r="E68" s="15" t="s">
        <v>134</v>
      </c>
      <c r="F68" s="14" t="s">
        <v>124</v>
      </c>
      <c r="G68" s="18">
        <v>-31</v>
      </c>
      <c r="H68" s="18"/>
      <c r="I68" s="18"/>
      <c r="J68" s="18"/>
      <c r="K68" s="18"/>
      <c r="L68" s="18"/>
      <c r="M68" s="18"/>
    </row>
    <row r="69" spans="1:13">
      <c r="A69" s="25"/>
      <c r="B69" s="30" t="s">
        <v>135</v>
      </c>
      <c r="C69" s="25"/>
      <c r="D69" s="25"/>
      <c r="E69" s="25"/>
      <c r="F69" s="18"/>
      <c r="G69" s="16">
        <f>G6+G59</f>
        <v>292694.89999999997</v>
      </c>
      <c r="H69" s="16">
        <f t="shared" ref="H69:M69" si="35">H6+H59</f>
        <v>272008.7</v>
      </c>
      <c r="I69" s="16">
        <f t="shared" si="35"/>
        <v>159380.79999999999</v>
      </c>
      <c r="J69" s="16">
        <f t="shared" si="35"/>
        <v>279888.09999999998</v>
      </c>
      <c r="K69" s="16">
        <f t="shared" si="35"/>
        <v>147537.70000000001</v>
      </c>
      <c r="L69" s="16">
        <f t="shared" si="35"/>
        <v>138719.80000000002</v>
      </c>
      <c r="M69" s="16">
        <f t="shared" si="35"/>
        <v>136677.40000000002</v>
      </c>
    </row>
    <row r="72" spans="1:13">
      <c r="A72" t="s">
        <v>136</v>
      </c>
      <c r="F72" t="s">
        <v>137</v>
      </c>
    </row>
  </sheetData>
  <mergeCells count="11">
    <mergeCell ref="A1:M1"/>
    <mergeCell ref="K3:M3"/>
    <mergeCell ref="A3:A4"/>
    <mergeCell ref="F3:F4"/>
    <mergeCell ref="G3:G4"/>
    <mergeCell ref="H3:H4"/>
    <mergeCell ref="I3:I4"/>
    <mergeCell ref="J3:J4"/>
    <mergeCell ref="B3:B4"/>
    <mergeCell ref="C3:D3"/>
    <mergeCell ref="E3:E4"/>
  </mergeCells>
  <pageMargins left="0.59055118110236227" right="0.39370078740157483" top="0.39370078740157483" bottom="0.39370078740157483" header="0.31496062992125984" footer="0.31496062992125984"/>
  <pageSetup paperSize="9" scale="61" fitToWidth="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>
      <pane xSplit="2" ySplit="5" topLeftCell="C15" activePane="bottomRight" state="frozen"/>
      <selection activeCell="D18" sqref="D18"/>
      <selection pane="topRight" activeCell="D18" sqref="D18"/>
      <selection pane="bottomLeft" activeCell="D18" sqref="D18"/>
      <selection pane="bottomRight" activeCell="C33" sqref="C33"/>
    </sheetView>
  </sheetViews>
  <sheetFormatPr defaultRowHeight="15"/>
  <cols>
    <col min="1" max="1" width="6.42578125" customWidth="1"/>
    <col min="2" max="2" width="65.28515625" customWidth="1"/>
    <col min="3" max="6" width="13.7109375" customWidth="1"/>
    <col min="10" max="10" width="14" customWidth="1"/>
    <col min="11" max="11" width="14.42578125" customWidth="1"/>
  </cols>
  <sheetData>
    <row r="1" spans="1:6" ht="24.75" customHeight="1">
      <c r="A1" s="42" t="s">
        <v>145</v>
      </c>
      <c r="B1" s="42"/>
      <c r="C1" s="42"/>
      <c r="D1" s="42"/>
      <c r="E1" s="42"/>
      <c r="F1" s="42"/>
    </row>
    <row r="2" spans="1:6">
      <c r="B2" s="3"/>
      <c r="C2" s="3"/>
      <c r="D2" s="1"/>
      <c r="E2" s="1"/>
      <c r="F2" s="8" t="s">
        <v>50</v>
      </c>
    </row>
    <row r="3" spans="1:6" ht="15" customHeight="1">
      <c r="A3" s="44" t="s">
        <v>146</v>
      </c>
      <c r="B3" s="45" t="s">
        <v>127</v>
      </c>
      <c r="C3" s="44" t="s">
        <v>147</v>
      </c>
      <c r="D3" s="43" t="s">
        <v>130</v>
      </c>
      <c r="E3" s="43"/>
      <c r="F3" s="43"/>
    </row>
    <row r="4" spans="1:6" s="2" customFormat="1" ht="46.5" customHeight="1">
      <c r="A4" s="44"/>
      <c r="B4" s="46"/>
      <c r="C4" s="44"/>
      <c r="D4" s="32" t="s">
        <v>138</v>
      </c>
      <c r="E4" s="32" t="s">
        <v>139</v>
      </c>
      <c r="F4" s="32" t="s">
        <v>140</v>
      </c>
    </row>
    <row r="5" spans="1:6" s="5" customFormat="1" ht="11.25">
      <c r="A5" s="4">
        <v>1</v>
      </c>
      <c r="B5" s="31">
        <v>2</v>
      </c>
      <c r="C5" s="7">
        <v>4</v>
      </c>
      <c r="D5" s="6">
        <v>5</v>
      </c>
      <c r="E5" s="4">
        <v>6</v>
      </c>
      <c r="F5" s="4">
        <v>7</v>
      </c>
    </row>
    <row r="6" spans="1:6">
      <c r="A6" s="35">
        <v>1</v>
      </c>
      <c r="B6" s="40" t="s">
        <v>152</v>
      </c>
      <c r="C6" s="41">
        <f>C7+C8+C9+C10+C13+C16+C19+C21</f>
        <v>65409.700000000004</v>
      </c>
      <c r="D6" s="41">
        <f t="shared" ref="D6:F6" si="0">D7+D8+D9+D10+D13+D16+D19+D21</f>
        <v>68396.399999999994</v>
      </c>
      <c r="E6" s="41">
        <f t="shared" si="0"/>
        <v>71373.000000000015</v>
      </c>
      <c r="F6" s="41">
        <f t="shared" si="0"/>
        <v>74743.3</v>
      </c>
    </row>
    <row r="7" spans="1:6">
      <c r="A7" s="4">
        <v>2</v>
      </c>
      <c r="B7" s="15" t="s">
        <v>148</v>
      </c>
      <c r="C7" s="10">
        <v>32787.1</v>
      </c>
      <c r="D7" s="11">
        <v>34685.9</v>
      </c>
      <c r="E7" s="11">
        <v>36831.800000000003</v>
      </c>
      <c r="F7" s="11">
        <v>39060.5</v>
      </c>
    </row>
    <row r="8" spans="1:6" ht="23.25">
      <c r="A8" s="4">
        <v>3</v>
      </c>
      <c r="B8" s="15" t="s">
        <v>149</v>
      </c>
      <c r="C8" s="10">
        <v>6874</v>
      </c>
      <c r="D8" s="11">
        <v>8534.2000000000007</v>
      </c>
      <c r="E8" s="11">
        <v>8617.9</v>
      </c>
      <c r="F8" s="11">
        <v>9032.7999999999993</v>
      </c>
    </row>
    <row r="9" spans="1:6">
      <c r="A9" s="4">
        <v>4</v>
      </c>
      <c r="B9" s="15" t="s">
        <v>13</v>
      </c>
      <c r="C9" s="10">
        <v>3</v>
      </c>
      <c r="D9" s="11">
        <v>3</v>
      </c>
      <c r="E9" s="11">
        <v>4</v>
      </c>
      <c r="F9" s="11">
        <v>5</v>
      </c>
    </row>
    <row r="10" spans="1:6">
      <c r="A10" s="4">
        <v>5</v>
      </c>
      <c r="B10" s="15" t="s">
        <v>15</v>
      </c>
      <c r="C10" s="10">
        <f>C11+C12</f>
        <v>12431.7</v>
      </c>
      <c r="D10" s="11">
        <f>D11+D12</f>
        <v>12682.9</v>
      </c>
      <c r="E10" s="11">
        <f>E11+E12</f>
        <v>12936.6</v>
      </c>
      <c r="F10" s="11">
        <f>F11+F12</f>
        <v>13195.3</v>
      </c>
    </row>
    <row r="11" spans="1:6">
      <c r="A11" s="4">
        <v>6</v>
      </c>
      <c r="B11" s="15" t="s">
        <v>16</v>
      </c>
      <c r="C11" s="10">
        <v>2870</v>
      </c>
      <c r="D11" s="11">
        <v>2930</v>
      </c>
      <c r="E11" s="11">
        <v>2988.6</v>
      </c>
      <c r="F11" s="11">
        <v>3048.4</v>
      </c>
    </row>
    <row r="12" spans="1:6">
      <c r="A12" s="4">
        <v>7</v>
      </c>
      <c r="B12" s="15" t="s">
        <v>18</v>
      </c>
      <c r="C12" s="10">
        <v>9561.7000000000007</v>
      </c>
      <c r="D12" s="11">
        <v>9752.9</v>
      </c>
      <c r="E12" s="11">
        <v>9948</v>
      </c>
      <c r="F12" s="11">
        <v>10146.9</v>
      </c>
    </row>
    <row r="13" spans="1:6" ht="23.25">
      <c r="A13" s="4">
        <v>8</v>
      </c>
      <c r="B13" s="15" t="s">
        <v>23</v>
      </c>
      <c r="C13" s="10">
        <f>C14+C15</f>
        <v>8826</v>
      </c>
      <c r="D13" s="11">
        <f>D14+D15</f>
        <v>7979.7</v>
      </c>
      <c r="E13" s="11">
        <f>E14+E15</f>
        <v>8322.7999999999993</v>
      </c>
      <c r="F13" s="11">
        <f>F14+F15</f>
        <v>8672.4</v>
      </c>
    </row>
    <row r="14" spans="1:6" ht="57">
      <c r="A14" s="4">
        <v>9</v>
      </c>
      <c r="B14" s="15" t="s">
        <v>24</v>
      </c>
      <c r="C14" s="11">
        <v>6500</v>
      </c>
      <c r="D14" s="11">
        <v>5575.7</v>
      </c>
      <c r="E14" s="11">
        <v>5815.5</v>
      </c>
      <c r="F14" s="11">
        <v>6059.8</v>
      </c>
    </row>
    <row r="15" spans="1:6" ht="45.75">
      <c r="A15" s="4">
        <v>10</v>
      </c>
      <c r="B15" s="15" t="s">
        <v>27</v>
      </c>
      <c r="C15" s="10">
        <v>2326</v>
      </c>
      <c r="D15" s="11">
        <v>2404</v>
      </c>
      <c r="E15" s="11">
        <v>2507.3000000000002</v>
      </c>
      <c r="F15" s="11">
        <v>2612.6</v>
      </c>
    </row>
    <row r="16" spans="1:6" ht="23.25">
      <c r="A16" s="4">
        <v>11</v>
      </c>
      <c r="B16" s="15" t="s">
        <v>30</v>
      </c>
      <c r="C16" s="10">
        <f>C17+C18</f>
        <v>3213</v>
      </c>
      <c r="D16" s="11">
        <f>D17+D18</f>
        <v>3489.6</v>
      </c>
      <c r="E16" s="11">
        <f>E17+E18</f>
        <v>3598.5</v>
      </c>
      <c r="F16" s="11">
        <f>F17+F18</f>
        <v>3677.8</v>
      </c>
    </row>
    <row r="17" spans="1:6">
      <c r="A17" s="4">
        <v>12</v>
      </c>
      <c r="B17" s="15" t="s">
        <v>31</v>
      </c>
      <c r="C17" s="10">
        <v>2935</v>
      </c>
      <c r="D17" s="11">
        <v>3050</v>
      </c>
      <c r="E17" s="11">
        <v>3140</v>
      </c>
      <c r="F17" s="11">
        <v>3200</v>
      </c>
    </row>
    <row r="18" spans="1:6">
      <c r="A18" s="4">
        <v>13</v>
      </c>
      <c r="B18" s="15" t="s">
        <v>34</v>
      </c>
      <c r="C18" s="10">
        <v>278</v>
      </c>
      <c r="D18" s="11">
        <v>439.6</v>
      </c>
      <c r="E18" s="11">
        <v>458.5</v>
      </c>
      <c r="F18" s="11">
        <v>477.8</v>
      </c>
    </row>
    <row r="19" spans="1:6">
      <c r="A19" s="4">
        <v>14</v>
      </c>
      <c r="B19" s="15" t="s">
        <v>37</v>
      </c>
      <c r="C19" s="10">
        <f>C20</f>
        <v>1000</v>
      </c>
      <c r="D19" s="10">
        <f t="shared" ref="D19:F19" si="1">D20</f>
        <v>735.9</v>
      </c>
      <c r="E19" s="10">
        <f t="shared" si="1"/>
        <v>767.6</v>
      </c>
      <c r="F19" s="10">
        <f t="shared" si="1"/>
        <v>799.8</v>
      </c>
    </row>
    <row r="20" spans="1:6" ht="22.5">
      <c r="A20" s="4">
        <v>15</v>
      </c>
      <c r="B20" s="28" t="s">
        <v>41</v>
      </c>
      <c r="C20" s="10">
        <v>1000</v>
      </c>
      <c r="D20" s="11">
        <v>735.9</v>
      </c>
      <c r="E20" s="11">
        <v>767.6</v>
      </c>
      <c r="F20" s="11">
        <v>799.8</v>
      </c>
    </row>
    <row r="21" spans="1:6">
      <c r="A21" s="4">
        <v>16</v>
      </c>
      <c r="B21" s="28" t="s">
        <v>44</v>
      </c>
      <c r="C21" s="11">
        <f>SUM(C22:C24)</f>
        <v>274.89999999999998</v>
      </c>
      <c r="D21" s="11">
        <f t="shared" ref="D21:F21" si="2">SUM(D22:D24)</f>
        <v>285.2</v>
      </c>
      <c r="E21" s="11">
        <f t="shared" si="2"/>
        <v>293.8</v>
      </c>
      <c r="F21" s="11">
        <f t="shared" si="2"/>
        <v>299.7</v>
      </c>
    </row>
    <row r="22" spans="1:6" ht="45">
      <c r="A22" s="4">
        <v>17</v>
      </c>
      <c r="B22" s="28" t="s">
        <v>49</v>
      </c>
      <c r="C22" s="10">
        <v>46.9</v>
      </c>
      <c r="D22" s="9">
        <v>49.2</v>
      </c>
      <c r="E22" s="9">
        <v>50.7</v>
      </c>
      <c r="F22" s="16">
        <v>51.7</v>
      </c>
    </row>
    <row r="23" spans="1:6" ht="22.5">
      <c r="A23" s="4">
        <v>18</v>
      </c>
      <c r="B23" s="28" t="s">
        <v>47</v>
      </c>
      <c r="C23" s="10">
        <v>148</v>
      </c>
      <c r="D23" s="11">
        <v>152</v>
      </c>
      <c r="E23" s="11">
        <v>156.6</v>
      </c>
      <c r="F23" s="11">
        <v>159.69999999999999</v>
      </c>
    </row>
    <row r="24" spans="1:6" ht="23.25">
      <c r="A24" s="4">
        <v>19</v>
      </c>
      <c r="B24" s="13" t="s">
        <v>57</v>
      </c>
      <c r="C24" s="12">
        <v>80</v>
      </c>
      <c r="D24" s="12">
        <v>84</v>
      </c>
      <c r="E24" s="12">
        <v>86.5</v>
      </c>
      <c r="F24" s="11">
        <v>88.3</v>
      </c>
    </row>
    <row r="25" spans="1:6">
      <c r="A25" s="35">
        <v>20</v>
      </c>
      <c r="B25" s="36" t="s">
        <v>153</v>
      </c>
      <c r="C25" s="37">
        <f>C26+C27+C28</f>
        <v>224062.59999999998</v>
      </c>
      <c r="D25" s="37">
        <f t="shared" ref="D25:F25" si="3">D26+D27+D28</f>
        <v>88552.7</v>
      </c>
      <c r="E25" s="37">
        <f t="shared" si="3"/>
        <v>82342.899999999994</v>
      </c>
      <c r="F25" s="37">
        <f t="shared" si="3"/>
        <v>59863.4</v>
      </c>
    </row>
    <row r="26" spans="1:6" ht="23.25">
      <c r="A26" s="4">
        <v>21</v>
      </c>
      <c r="B26" s="13" t="s">
        <v>53</v>
      </c>
      <c r="C26" s="23">
        <v>47677.2</v>
      </c>
      <c r="D26" s="23">
        <v>37548.400000000001</v>
      </c>
      <c r="E26" s="23">
        <v>35165.599999999999</v>
      </c>
      <c r="F26" s="23">
        <v>33862.300000000003</v>
      </c>
    </row>
    <row r="27" spans="1:6" ht="22.5">
      <c r="A27" s="4">
        <v>22</v>
      </c>
      <c r="B27" s="20" t="s">
        <v>143</v>
      </c>
      <c r="C27" s="18">
        <v>175110.1</v>
      </c>
      <c r="D27" s="18">
        <v>49372.6</v>
      </c>
      <c r="E27" s="18">
        <v>45629.4</v>
      </c>
      <c r="F27" s="18">
        <v>24332.6</v>
      </c>
    </row>
    <row r="28" spans="1:6">
      <c r="A28" s="4">
        <v>23</v>
      </c>
      <c r="B28" s="21" t="s">
        <v>54</v>
      </c>
      <c r="C28" s="19">
        <v>1275.3</v>
      </c>
      <c r="D28" s="19">
        <v>1631.7</v>
      </c>
      <c r="E28" s="19">
        <v>1547.9</v>
      </c>
      <c r="F28" s="19">
        <v>1668.5</v>
      </c>
    </row>
    <row r="29" spans="1:6">
      <c r="A29" s="38"/>
      <c r="B29" s="36" t="s">
        <v>135</v>
      </c>
      <c r="C29" s="39">
        <f>C6+C25</f>
        <v>289472.3</v>
      </c>
      <c r="D29" s="39">
        <f>D6+D25</f>
        <v>156949.09999999998</v>
      </c>
      <c r="E29" s="39">
        <f>E6+E25</f>
        <v>153715.90000000002</v>
      </c>
      <c r="F29" s="39">
        <f>F6+F25</f>
        <v>134606.70000000001</v>
      </c>
    </row>
    <row r="33" spans="1:6">
      <c r="A33" s="34"/>
      <c r="B33" s="34"/>
      <c r="C33" s="34"/>
      <c r="D33" s="34"/>
      <c r="E33" s="34"/>
      <c r="F33" s="34"/>
    </row>
    <row r="34" spans="1:6">
      <c r="A34" s="34" t="s">
        <v>150</v>
      </c>
      <c r="B34" s="34"/>
      <c r="C34" s="34"/>
      <c r="D34" s="34"/>
      <c r="E34" s="34"/>
      <c r="F34" s="34" t="s">
        <v>151</v>
      </c>
    </row>
  </sheetData>
  <mergeCells count="5">
    <mergeCell ref="D3:F3"/>
    <mergeCell ref="A1:F1"/>
    <mergeCell ref="A3:A4"/>
    <mergeCell ref="B3:B4"/>
    <mergeCell ref="C3:C4"/>
  </mergeCells>
  <pageMargins left="0.59055118110236227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 (2)</vt:lpstr>
      <vt:lpstr>приложение 1 (3)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2020-11-14T01:19:09Z</cp:lastPrinted>
  <dcterms:created xsi:type="dcterms:W3CDTF">2013-04-22T04:20:13Z</dcterms:created>
  <dcterms:modified xsi:type="dcterms:W3CDTF">2020-11-14T02:03:07Z</dcterms:modified>
</cp:coreProperties>
</file>